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19" documentId="13_ncr:1_{F40A64D9-A238-41C8-A55D-E3101A07E52E}" xr6:coauthVersionLast="47" xr6:coauthVersionMax="47" xr10:uidLastSave="{7E48FD70-795E-4214-80AF-ED109EF56A17}"/>
  <bookViews>
    <workbookView xWindow="-108" yWindow="-108" windowWidth="23256" windowHeight="12576" tabRatio="638" firstSheet="1" activeTab="1" xr2:uid="{00000000-000D-0000-FFFF-FFFF00000000}"/>
  </bookViews>
  <sheets>
    <sheet name="Premisas PEL (9 min)" sheetId="7" state="hidden" r:id="rId1"/>
    <sheet name="Cálculo PEL (9 min)" sheetId="2" r:id="rId2"/>
    <sheet name="Modelo PEL Intercampaña 49 días" sheetId="8" r:id="rId3"/>
  </sheets>
  <definedNames>
    <definedName name="_xlnm._FilterDatabase" localSheetId="2" hidden="1">'Modelo PEL Intercampaña 49 días'!$A$6:$S$31</definedName>
    <definedName name="_xlnm.Print_Area" localSheetId="1">'Cálculo PEL (9 min)'!$A$1:$D$22</definedName>
    <definedName name="_xlnm.Print_Area" localSheetId="2">'Modelo PEL Intercampaña 49 días'!$A$4:$J$31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8" l="1"/>
  <c r="D42" i="8" s="1"/>
  <c r="C27" i="8" l="1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D40" i="8" s="1"/>
  <c r="C41" i="8"/>
  <c r="C43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" i="2"/>
  <c r="C14" i="2"/>
  <c r="B14" i="2"/>
  <c r="D14" i="2" s="1"/>
  <c r="C13" i="2"/>
  <c r="B13" i="2"/>
  <c r="D13" i="2" s="1"/>
  <c r="C12" i="2"/>
  <c r="B12" i="2"/>
  <c r="D12" i="2" s="1"/>
  <c r="D11" i="2"/>
  <c r="C11" i="2"/>
  <c r="B11" i="2"/>
  <c r="C16" i="2"/>
  <c r="B16" i="2"/>
  <c r="D16" i="2" s="1"/>
  <c r="C15" i="2"/>
  <c r="B15" i="2"/>
  <c r="D15" i="2" s="1"/>
  <c r="D32" i="8" l="1"/>
  <c r="D38" i="8"/>
  <c r="D36" i="8"/>
  <c r="D35" i="8"/>
  <c r="D41" i="8"/>
  <c r="D33" i="8"/>
  <c r="D39" i="8"/>
  <c r="D31" i="8"/>
  <c r="D30" i="8"/>
  <c r="D37" i="8"/>
  <c r="D29" i="8"/>
  <c r="D28" i="8"/>
  <c r="D43" i="8"/>
  <c r="D34" i="8"/>
  <c r="C44" i="8"/>
  <c r="A1" i="2"/>
  <c r="E6" i="7" l="1"/>
  <c r="F6" i="7" s="1"/>
  <c r="C17" i="2" l="1"/>
  <c r="B9" i="2"/>
  <c r="D9" i="2" s="1"/>
  <c r="B10" i="2"/>
  <c r="D10" i="2" s="1"/>
  <c r="C5" i="2"/>
  <c r="C4" i="2"/>
  <c r="C6" i="2"/>
  <c r="B18" i="2"/>
  <c r="D18" i="2" s="1"/>
  <c r="C7" i="2"/>
  <c r="C8" i="2"/>
  <c r="C9" i="2"/>
  <c r="B7" i="2"/>
  <c r="D7" i="2" s="1"/>
  <c r="C18" i="2"/>
  <c r="B17" i="2"/>
  <c r="D17" i="2" s="1"/>
  <c r="C10" i="2"/>
  <c r="B8" i="2"/>
  <c r="D8" i="2" s="1"/>
  <c r="B5" i="2"/>
  <c r="D5" i="2" s="1"/>
  <c r="B6" i="2"/>
  <c r="D6" i="2" s="1"/>
  <c r="B3" i="2"/>
  <c r="F8" i="7"/>
  <c r="F9" i="7" s="1"/>
  <c r="F10" i="7" s="1"/>
  <c r="F11" i="7" s="1"/>
  <c r="C22" i="2" s="1"/>
  <c r="B2" i="2"/>
  <c r="B19" i="2" l="1"/>
  <c r="C19" i="2"/>
  <c r="D4" i="2"/>
  <c r="D19" i="2" s="1"/>
  <c r="B27" i="8" l="1"/>
  <c r="B44" i="8" s="1"/>
  <c r="D27" i="8" l="1"/>
  <c r="D44" i="8" s="1"/>
</calcChain>
</file>

<file path=xl/sharedStrings.xml><?xml version="1.0" encoding="utf-8"?>
<sst xmlns="http://schemas.openxmlformats.org/spreadsheetml/2006/main" count="955" uniqueCount="56">
  <si>
    <t>ENTIDAD</t>
  </si>
  <si>
    <t>GUERRERO</t>
  </si>
  <si>
    <t>FASE O
ESCENARIO</t>
  </si>
  <si>
    <t>DIAS</t>
  </si>
  <si>
    <t>PROCESO ELECTORAL LOCAL 2023-2024</t>
  </si>
  <si>
    <t>MINUTOS</t>
  </si>
  <si>
    <t>PROMOCIONALES DIARIOS</t>
  </si>
  <si>
    <t>PROMOCIONALES PERIODO</t>
  </si>
  <si>
    <t>Núm. de PP:</t>
  </si>
  <si>
    <t>Impactos por PP:</t>
  </si>
  <si>
    <t>Total impactos para PP:</t>
  </si>
  <si>
    <t>Sobrantes INE:</t>
  </si>
  <si>
    <t>Partido político</t>
  </si>
  <si>
    <t>Promocionales aplicando la cláusula de maximización
(Art. 19, Numeral 4 del RRTME)</t>
  </si>
  <si>
    <t xml:space="preserve">Fracciones de promocionales sobrantes 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</si>
  <si>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</si>
  <si>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</si>
  <si>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</si>
  <si>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</si>
  <si>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</si>
  <si>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</si>
  <si>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morena</t>
  </si>
  <si>
    <t>México Avanza</t>
  </si>
  <si>
    <t>Fuerza por México Guerrero</t>
  </si>
  <si>
    <t>Partido de la Sustentabilidad Guerrerense</t>
  </si>
  <si>
    <t>Partido Encuentro Solidario Guerrero</t>
  </si>
  <si>
    <t>Partido Alianza Ciudadana</t>
  </si>
  <si>
    <t>Movimiento Laborista Guerrero</t>
  </si>
  <si>
    <t>Partido del Bienestar Guerrero</t>
  </si>
  <si>
    <t>Regeneración</t>
  </si>
  <si>
    <t>TOTAL</t>
  </si>
  <si>
    <t>Promocionales sobrantes para el INE:</t>
  </si>
  <si>
    <t>INTERCAMPAÑA</t>
  </si>
  <si>
    <t>N° Promocional</t>
  </si>
  <si>
    <t>MA-L</t>
  </si>
  <si>
    <t>MC-L</t>
  </si>
  <si>
    <t>MORENA-L</t>
  </si>
  <si>
    <t>PRI-L</t>
  </si>
  <si>
    <t>PRD-L</t>
  </si>
  <si>
    <t>REGENERACIÓN-L</t>
  </si>
  <si>
    <t>PVEM-L</t>
  </si>
  <si>
    <t>PAN-L</t>
  </si>
  <si>
    <t>PAC-L</t>
  </si>
  <si>
    <t>PBG-L</t>
  </si>
  <si>
    <t>PT-L</t>
  </si>
  <si>
    <t>FXMG-L</t>
  </si>
  <si>
    <t>PES-L</t>
  </si>
  <si>
    <t>PSG-L</t>
  </si>
  <si>
    <t>MLG-L</t>
  </si>
  <si>
    <t>INE</t>
  </si>
  <si>
    <t>Partido</t>
  </si>
  <si>
    <t>Promocionales</t>
  </si>
  <si>
    <t>Conteo</t>
  </si>
  <si>
    <t>Diferencia</t>
  </si>
  <si>
    <t>SORTEO</t>
  </si>
  <si>
    <t>C.I.-L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</si>
</sst>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dd"/>
    <numFmt numFmtId="166" formatCode="mmm"/>
    <numFmt numFmtId="167" formatCode="ddd"/>
    <numFmt numFmtId="168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D22881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474343"/>
      <name val="Arial"/>
      <family val="2"/>
    </font>
    <font>
      <b/>
      <sz val="11"/>
      <color rgb="FF982222"/>
      <name val="Arial"/>
      <family val="2"/>
    </font>
    <font>
      <b/>
      <sz val="11"/>
      <color rgb="FFFF0303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474343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0303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FFFF66"/>
      <name val="Arial"/>
      <family val="2"/>
    </font>
    <font>
      <b/>
      <sz val="11"/>
      <color rgb="FFFF0000"/>
      <name val="Arial"/>
      <family val="2"/>
    </font>
    <font>
      <b/>
      <sz val="11"/>
      <color rgb="FF982222"/>
      <name val="Arial"/>
      <family val="2"/>
    </font>
    <font>
      <b/>
      <sz val="11"/>
      <color rgb="FFD2288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00"/>
      </patternFill>
    </fill>
    <fill>
      <patternFill patternType="solid">
        <fgColor rgb="FFF78E1E"/>
      </patternFill>
    </fill>
    <fill>
      <patternFill patternType="solid">
        <fgColor rgb="FF00B141"/>
      </patternFill>
    </fill>
    <fill>
      <patternFill patternType="solid">
        <fgColor rgb="FFAF2730"/>
      </patternFill>
    </fill>
    <fill>
      <patternFill patternType="solid">
        <fgColor rgb="FF00478E"/>
      </patternFill>
    </fill>
    <fill>
      <patternFill patternType="solid">
        <fgColor rgb="FFF7D217"/>
      </patternFill>
    </fill>
    <fill>
      <patternFill patternType="solid">
        <fgColor rgb="FFFFA600"/>
      </patternFill>
    </fill>
    <fill>
      <patternFill patternType="solid">
        <fgColor rgb="FFFFFFFF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00DD"/>
      </patternFill>
    </fill>
    <fill>
      <patternFill patternType="solid">
        <fgColor rgb="FFFF530F"/>
      </patternFill>
    </fill>
    <fill>
      <patternFill patternType="solid">
        <fgColor rgb="FF9C3838"/>
        <bgColor indexed="64"/>
      </patternFill>
    </fill>
    <fill>
      <patternFill patternType="solid">
        <fgColor rgb="FF7130A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  <xf numFmtId="0" fontId="7" fillId="0" borderId="0"/>
    <xf numFmtId="0" fontId="4" fillId="0" borderId="0"/>
    <xf numFmtId="0" fontId="7" fillId="0" borderId="0"/>
    <xf numFmtId="0" fontId="19" fillId="0" borderId="0"/>
    <xf numFmtId="0" fontId="2" fillId="0" borderId="0"/>
    <xf numFmtId="0" fontId="19" fillId="0" borderId="0"/>
    <xf numFmtId="0" fontId="19" fillId="0" borderId="0"/>
  </cellStyleXfs>
  <cellXfs count="91">
    <xf numFmtId="0" fontId="0" fillId="0" borderId="0" xfId="0"/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10" fillId="3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" fontId="8" fillId="4" borderId="1" xfId="6" applyNumberFormat="1" applyFont="1" applyFill="1" applyBorder="1" applyAlignment="1">
      <alignment horizontal="center" vertical="center" wrapText="1"/>
    </xf>
    <xf numFmtId="3" fontId="11" fillId="0" borderId="0" xfId="0" applyNumberFormat="1" applyFont="1"/>
    <xf numFmtId="0" fontId="9" fillId="3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/>
    </xf>
    <xf numFmtId="166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8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6" fillId="12" borderId="1" xfId="10" applyFont="1" applyFill="1" applyBorder="1" applyAlignment="1">
      <alignment horizontal="center" vertical="center"/>
    </xf>
    <xf numFmtId="0" fontId="16" fillId="8" borderId="1" xfId="10" applyFont="1" applyFill="1" applyBorder="1" applyAlignment="1">
      <alignment horizontal="center" vertical="center"/>
    </xf>
    <xf numFmtId="0" fontId="12" fillId="13" borderId="1" xfId="10" applyFont="1" applyFill="1" applyBorder="1" applyAlignment="1">
      <alignment horizontal="center" vertical="center"/>
    </xf>
    <xf numFmtId="0" fontId="17" fillId="8" borderId="1" xfId="10" applyFont="1" applyFill="1" applyBorder="1" applyAlignment="1">
      <alignment horizontal="center" vertical="center"/>
    </xf>
    <xf numFmtId="0" fontId="16" fillId="10" borderId="1" xfId="10" applyFont="1" applyFill="1" applyBorder="1" applyAlignment="1">
      <alignment horizontal="center" vertical="center"/>
    </xf>
    <xf numFmtId="0" fontId="16" fillId="9" borderId="1" xfId="10" applyFont="1" applyFill="1" applyBorder="1" applyAlignment="1">
      <alignment horizontal="center" vertical="center"/>
    </xf>
    <xf numFmtId="0" fontId="16" fillId="11" borderId="1" xfId="1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/>
    <xf numFmtId="0" fontId="9" fillId="0" borderId="0" xfId="0" applyFont="1" applyAlignment="1"/>
    <xf numFmtId="0" fontId="24" fillId="14" borderId="1" xfId="11" applyFont="1" applyFill="1" applyBorder="1" applyAlignment="1">
      <alignment horizontal="center" vertical="center"/>
    </xf>
    <xf numFmtId="0" fontId="25" fillId="9" borderId="1" xfId="11" applyFont="1" applyFill="1" applyBorder="1" applyAlignment="1">
      <alignment horizontal="center" vertical="center"/>
    </xf>
    <xf numFmtId="0" fontId="25" fillId="11" borderId="1" xfId="11" applyFont="1" applyFill="1" applyBorder="1" applyAlignment="1">
      <alignment horizontal="center" vertical="center"/>
    </xf>
    <xf numFmtId="0" fontId="25" fillId="8" borderId="1" xfId="11" applyFont="1" applyFill="1" applyBorder="1" applyAlignment="1">
      <alignment horizontal="center" vertical="center"/>
    </xf>
    <xf numFmtId="0" fontId="26" fillId="13" borderId="1" xfId="11" applyFont="1" applyFill="1" applyBorder="1" applyAlignment="1">
      <alignment horizontal="center" vertical="center"/>
    </xf>
    <xf numFmtId="0" fontId="27" fillId="15" borderId="1" xfId="11" applyFont="1" applyFill="1" applyBorder="1" applyAlignment="1">
      <alignment horizontal="center" vertical="center"/>
    </xf>
    <xf numFmtId="0" fontId="25" fillId="10" borderId="1" xfId="11" applyFont="1" applyFill="1" applyBorder="1" applyAlignment="1">
      <alignment horizontal="center" vertical="center"/>
    </xf>
    <xf numFmtId="0" fontId="25" fillId="12" borderId="1" xfId="11" applyFont="1" applyFill="1" applyBorder="1" applyAlignment="1">
      <alignment horizontal="center" vertical="center"/>
    </xf>
    <xf numFmtId="0" fontId="25" fillId="19" borderId="1" xfId="11" applyFont="1" applyFill="1" applyBorder="1" applyAlignment="1">
      <alignment horizontal="center" vertical="center"/>
    </xf>
    <xf numFmtId="0" fontId="28" fillId="20" borderId="1" xfId="11" applyFont="1" applyFill="1" applyBorder="1" applyAlignment="1">
      <alignment horizontal="center" vertical="center"/>
    </xf>
    <xf numFmtId="0" fontId="29" fillId="8" borderId="1" xfId="11" applyFont="1" applyFill="1" applyBorder="1" applyAlignment="1">
      <alignment horizontal="center" vertical="center"/>
    </xf>
    <xf numFmtId="0" fontId="25" fillId="18" borderId="1" xfId="11" applyFont="1" applyFill="1" applyBorder="1" applyAlignment="1">
      <alignment horizontal="center" vertical="center"/>
    </xf>
    <xf numFmtId="0" fontId="25" fillId="17" borderId="1" xfId="11" applyFont="1" applyFill="1" applyBorder="1" applyAlignment="1">
      <alignment horizontal="center" vertical="center"/>
    </xf>
    <xf numFmtId="0" fontId="30" fillId="16" borderId="1" xfId="11" applyFont="1" applyFill="1" applyBorder="1" applyAlignment="1">
      <alignment horizontal="center" vertical="center"/>
    </xf>
    <xf numFmtId="0" fontId="31" fillId="15" borderId="1" xfId="11" applyFont="1" applyFill="1" applyBorder="1" applyAlignment="1">
      <alignment horizontal="center" vertical="center"/>
    </xf>
    <xf numFmtId="0" fontId="9" fillId="0" borderId="1" xfId="0" applyFont="1" applyBorder="1" applyAlignment="1"/>
    <xf numFmtId="0" fontId="20" fillId="14" borderId="1" xfId="11" applyFont="1" applyFill="1" applyBorder="1" applyAlignment="1">
      <alignment horizontal="center" vertical="center"/>
    </xf>
    <xf numFmtId="0" fontId="21" fillId="15" borderId="1" xfId="11" applyFont="1" applyFill="1" applyBorder="1" applyAlignment="1">
      <alignment horizontal="center" vertical="center"/>
    </xf>
    <xf numFmtId="0" fontId="13" fillId="16" borderId="1" xfId="11" applyFont="1" applyFill="1" applyBorder="1" applyAlignment="1">
      <alignment horizontal="center" vertical="center"/>
    </xf>
    <xf numFmtId="0" fontId="16" fillId="17" borderId="1" xfId="11" applyFont="1" applyFill="1" applyBorder="1" applyAlignment="1">
      <alignment horizontal="center" vertical="center"/>
    </xf>
    <xf numFmtId="0" fontId="16" fillId="18" borderId="1" xfId="11" applyFont="1" applyFill="1" applyBorder="1" applyAlignment="1">
      <alignment horizontal="center" vertical="center"/>
    </xf>
    <xf numFmtId="0" fontId="17" fillId="8" borderId="1" xfId="11" applyFont="1" applyFill="1" applyBorder="1" applyAlignment="1">
      <alignment horizontal="center" vertical="center"/>
    </xf>
    <xf numFmtId="0" fontId="23" fillId="20" borderId="1" xfId="11" applyFont="1" applyFill="1" applyBorder="1" applyAlignment="1">
      <alignment horizontal="center" vertical="center"/>
    </xf>
    <xf numFmtId="0" fontId="16" fillId="19" borderId="1" xfId="11" applyFont="1" applyFill="1" applyBorder="1" applyAlignment="1">
      <alignment horizontal="center" vertical="center"/>
    </xf>
    <xf numFmtId="0" fontId="16" fillId="12" borderId="1" xfId="11" applyFont="1" applyFill="1" applyBorder="1" applyAlignment="1">
      <alignment horizontal="center" vertical="center"/>
    </xf>
    <xf numFmtId="0" fontId="16" fillId="10" borderId="1" xfId="11" applyFont="1" applyFill="1" applyBorder="1" applyAlignment="1">
      <alignment horizontal="center" vertical="center"/>
    </xf>
    <xf numFmtId="0" fontId="22" fillId="15" borderId="1" xfId="11" applyFont="1" applyFill="1" applyBorder="1" applyAlignment="1">
      <alignment horizontal="center" vertical="center"/>
    </xf>
    <xf numFmtId="0" fontId="12" fillId="13" borderId="1" xfId="11" applyFont="1" applyFill="1" applyBorder="1" applyAlignment="1">
      <alignment horizontal="center" vertical="center"/>
    </xf>
    <xf numFmtId="0" fontId="16" fillId="8" borderId="1" xfId="11" applyFont="1" applyFill="1" applyBorder="1" applyAlignment="1">
      <alignment horizontal="center" vertical="center"/>
    </xf>
    <xf numFmtId="0" fontId="16" fillId="11" borderId="1" xfId="11" applyFont="1" applyFill="1" applyBorder="1" applyAlignment="1">
      <alignment horizontal="center" vertical="center"/>
    </xf>
    <xf numFmtId="0" fontId="16" fillId="9" borderId="1" xfId="1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4" xfId="6" applyFont="1" applyFill="1" applyBorder="1" applyAlignment="1">
      <alignment horizontal="center" vertical="center" wrapText="1"/>
    </xf>
    <xf numFmtId="0" fontId="8" fillId="4" borderId="5" xfId="6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6" fillId="21" borderId="1" xfId="8" applyFont="1" applyFill="1" applyBorder="1" applyAlignment="1">
      <alignment horizontal="center" vertical="center"/>
    </xf>
  </cellXfs>
  <cellStyles count="12">
    <cellStyle name="Normal" xfId="0" builtinId="0"/>
    <cellStyle name="Normal 2" xfId="1" xr:uid="{00000000-0005-0000-0000-000001000000}"/>
    <cellStyle name="Normal 2 2" xfId="8" xr:uid="{6DD322F1-16A9-4059-A184-7C7587949985}"/>
    <cellStyle name="Normal 2 2 2 2" xfId="6" xr:uid="{00000000-0005-0000-0000-000002000000}"/>
    <cellStyle name="Normal 2 3" xfId="4" xr:uid="{00000000-0005-0000-0000-000003000000}"/>
    <cellStyle name="Normal 2 3 2" xfId="9" xr:uid="{FDAE1A9D-586B-4856-899E-1D7E26F365A7}"/>
    <cellStyle name="Normal 2 4" xfId="11" xr:uid="{AAD8A586-D8D5-4933-BAC1-B6FC622BDF74}"/>
    <cellStyle name="Normal 3" xfId="2" xr:uid="{00000000-0005-0000-0000-000004000000}"/>
    <cellStyle name="Normal 3 2 2 2" xfId="5" xr:uid="{00000000-0005-0000-0000-000005000000}"/>
    <cellStyle name="Normal 4" xfId="10" xr:uid="{A70A39DE-8659-4FD3-B62A-C6642624E735}"/>
    <cellStyle name="Normal 4 3 3 2" xfId="7" xr:uid="{00000000-0005-0000-0000-000006000000}"/>
    <cellStyle name="Porcentual 2" xfId="3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BB640F3B-653D-48AB-B113-83D216AD05E0}"/>
  </tableStyles>
  <colors>
    <mruColors>
      <color rgb="FFFF0066"/>
      <color rgb="FF00B140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"/>
  <sheetViews>
    <sheetView zoomScaleNormal="100" zoomScaleSheetLayoutView="145" workbookViewId="0">
      <selection activeCell="E9" sqref="E9"/>
    </sheetView>
  </sheetViews>
  <sheetFormatPr baseColWidth="10" defaultColWidth="11.5546875" defaultRowHeight="13.8" x14ac:dyDescent="0.25"/>
  <cols>
    <col min="1" max="1" width="2.88671875" style="1" customWidth="1"/>
    <col min="2" max="2" width="13.5546875" style="1" customWidth="1"/>
    <col min="3" max="6" width="25" style="1" customWidth="1"/>
    <col min="7" max="16384" width="11.5546875" style="1"/>
  </cols>
  <sheetData>
    <row r="1" spans="2:7" x14ac:dyDescent="0.25">
      <c r="B1" s="27"/>
      <c r="C1" s="27"/>
      <c r="D1" s="27"/>
      <c r="E1" s="27"/>
      <c r="F1" s="27"/>
      <c r="G1" s="27"/>
    </row>
    <row r="2" spans="2:7" ht="18.600000000000001" customHeight="1" x14ac:dyDescent="0.25">
      <c r="B2" s="8" t="s">
        <v>0</v>
      </c>
      <c r="C2" s="28" t="s">
        <v>1</v>
      </c>
      <c r="D2" s="73"/>
      <c r="E2" s="73"/>
      <c r="F2" s="73"/>
      <c r="G2" s="27"/>
    </row>
    <row r="3" spans="2:7" ht="26.25" customHeight="1" x14ac:dyDescent="0.25">
      <c r="B3" s="27"/>
      <c r="C3" s="27"/>
      <c r="D3" s="27"/>
      <c r="E3" s="27"/>
      <c r="F3" s="27"/>
      <c r="G3" s="27"/>
    </row>
    <row r="4" spans="2:7" ht="30" customHeight="1" x14ac:dyDescent="0.25">
      <c r="B4" s="74" t="s">
        <v>2</v>
      </c>
      <c r="C4" s="79" t="s">
        <v>3</v>
      </c>
      <c r="D4" s="76" t="s">
        <v>4</v>
      </c>
      <c r="E4" s="77"/>
      <c r="F4" s="78"/>
      <c r="G4" s="27"/>
    </row>
    <row r="5" spans="2:7" ht="27.6" x14ac:dyDescent="0.25">
      <c r="B5" s="75"/>
      <c r="C5" s="79"/>
      <c r="D5" s="13" t="s">
        <v>5</v>
      </c>
      <c r="E5" s="13" t="s">
        <v>6</v>
      </c>
      <c r="F5" s="13" t="s">
        <v>7</v>
      </c>
      <c r="G5" s="27"/>
    </row>
    <row r="6" spans="2:7" ht="21" customHeight="1" x14ac:dyDescent="0.25">
      <c r="B6" s="38">
        <v>2</v>
      </c>
      <c r="C6" s="38">
        <v>49</v>
      </c>
      <c r="D6" s="38">
        <v>9</v>
      </c>
      <c r="E6" s="38">
        <f>D6*2</f>
        <v>18</v>
      </c>
      <c r="F6" s="38">
        <f>C6*E6</f>
        <v>882</v>
      </c>
      <c r="G6" s="27"/>
    </row>
    <row r="8" spans="2:7" x14ac:dyDescent="0.25">
      <c r="B8" s="26"/>
      <c r="C8" s="26"/>
      <c r="D8" s="28" t="s">
        <v>8</v>
      </c>
      <c r="E8" s="19">
        <v>15</v>
      </c>
      <c r="F8" s="28">
        <f>F6/E8</f>
        <v>58.8</v>
      </c>
      <c r="G8" s="26"/>
    </row>
    <row r="9" spans="2:7" x14ac:dyDescent="0.25">
      <c r="B9" s="26"/>
      <c r="C9" s="26"/>
      <c r="D9" s="26"/>
      <c r="E9" s="39" t="s">
        <v>9</v>
      </c>
      <c r="F9" s="19">
        <f>TRUNC(F8)</f>
        <v>58</v>
      </c>
      <c r="G9" s="26"/>
    </row>
    <row r="10" spans="2:7" x14ac:dyDescent="0.25">
      <c r="B10" s="26"/>
      <c r="C10" s="26"/>
      <c r="D10" s="26"/>
      <c r="E10" s="39" t="s">
        <v>10</v>
      </c>
      <c r="F10" s="28">
        <f>F9*E8</f>
        <v>870</v>
      </c>
      <c r="G10" s="26"/>
    </row>
    <row r="11" spans="2:7" x14ac:dyDescent="0.25">
      <c r="B11" s="26"/>
      <c r="C11" s="26"/>
      <c r="D11" s="26"/>
      <c r="E11" s="39" t="s">
        <v>11</v>
      </c>
      <c r="F11" s="19">
        <f>F6-F10</f>
        <v>12</v>
      </c>
      <c r="G11" s="26"/>
    </row>
    <row r="14" spans="2:7" ht="14.4" x14ac:dyDescent="0.3">
      <c r="B14" s="26"/>
      <c r="C14" s="26"/>
      <c r="D14" s="26"/>
      <c r="E14" s="26"/>
      <c r="F14"/>
      <c r="G14" s="26"/>
    </row>
    <row r="15" spans="2:7" ht="14.4" x14ac:dyDescent="0.3">
      <c r="B15" s="26"/>
      <c r="C15" s="26"/>
      <c r="D15" s="26"/>
      <c r="E15" s="26"/>
      <c r="F15"/>
      <c r="G15" s="26"/>
    </row>
  </sheetData>
  <mergeCells count="4">
    <mergeCell ref="D2:F2"/>
    <mergeCell ref="B4:B5"/>
    <mergeCell ref="D4:F4"/>
    <mergeCell ref="C4:C5"/>
  </mergeCells>
  <pageMargins left="0.7" right="0.7" top="0.75" bottom="0.75" header="0.3" footer="0.3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abSelected="1" view="pageBreakPreview" zoomScale="91" zoomScaleNormal="90" zoomScaleSheetLayoutView="91" workbookViewId="0">
      <selection activeCell="A2" sqref="A2:A3"/>
    </sheetView>
  </sheetViews>
  <sheetFormatPr baseColWidth="10" defaultColWidth="11.44140625" defaultRowHeight="13.8" x14ac:dyDescent="0.25"/>
  <cols>
    <col min="1" max="1" width="40.6640625" style="2" customWidth="1"/>
    <col min="2" max="4" width="25.77734375" style="2" customWidth="1"/>
    <col min="5" max="6" width="13.5546875" style="2" customWidth="1"/>
    <col min="7" max="7" width="18.88671875" style="2" customWidth="1"/>
    <col min="8" max="8" width="19.88671875" style="2" customWidth="1"/>
    <col min="9" max="16384" width="11.44140625" style="2"/>
  </cols>
  <sheetData>
    <row r="1" spans="1:9" ht="40.200000000000003" customHeight="1" x14ac:dyDescent="0.25">
      <c r="A1" s="83" t="str">
        <f>CONCATENATE("CÁLCULO DE DISTRIBUCIÓN DE PROMOCIONALES DE INTERCAMPAÑA PARA EL ",'Premisas PEL (9 min)'!D4," ",
"EN EL ESTADO DE ",'Premisas PEL (9 min)'!C2)</f>
        <v>CÁLCULO DE DISTRIBUCIÓN DE PROMOCIONALES DE INTERCAMPAÑA PARA EL PROCESO ELECTORAL LOCAL 2023-2024 EN EL ESTADO DE GUERRERO</v>
      </c>
      <c r="B1" s="83"/>
      <c r="C1" s="83"/>
      <c r="D1" s="83"/>
      <c r="E1" s="26"/>
      <c r="F1" s="26"/>
      <c r="G1" s="26"/>
      <c r="H1" s="26"/>
    </row>
    <row r="2" spans="1:9" ht="60" customHeight="1" x14ac:dyDescent="0.25">
      <c r="A2" s="83" t="s">
        <v>12</v>
      </c>
      <c r="B2" s="84" t="str">
        <f>CONCATENATE("DURACIÓN: ",'Premisas PEL (9 min)'!C6," DÍAS
TOTAL DE PROMOCIONALES DE 30 SEGUNDOS EN CADA ESTACIÓN DE RADIO O CANAL DE TELEVISIÓN:  ", ('Premisas PEL (9 min)'!F6), " PROMOCIONALES")</f>
        <v>DURACIÓN: 49 DÍAS
TOTAL DE PROMOCIONALES DE 30 SEGUNDOS EN CADA ESTACIÓN DE RADIO O CANAL DE TELEVISIÓN:  882 PROMOCIONALES</v>
      </c>
      <c r="C2" s="84"/>
      <c r="D2" s="82" t="s">
        <v>13</v>
      </c>
      <c r="E2" s="26"/>
      <c r="F2" s="26"/>
      <c r="G2" s="26"/>
      <c r="H2" s="26"/>
      <c r="I2" s="3"/>
    </row>
    <row r="3" spans="1:9" ht="85.95" customHeight="1" x14ac:dyDescent="0.25">
      <c r="A3" s="83"/>
      <c r="B3" s="4" t="str">
        <f>CONCATENATE('Premisas PEL (9 min)'!F6, " promocionales
 Se distribuyen de manera igualitaria entre el número de partidos contendientes")</f>
        <v>882 promocionales
 Se distribuyen de manera igualitaria entre el número de partidos contendientes</v>
      </c>
      <c r="C3" s="4" t="s">
        <v>14</v>
      </c>
      <c r="D3" s="82"/>
      <c r="E3" s="26"/>
      <c r="F3" s="26"/>
      <c r="G3" s="26"/>
      <c r="H3" s="26"/>
    </row>
    <row r="4" spans="1:9" ht="40.049999999999997" customHeight="1" x14ac:dyDescent="0.25">
      <c r="A4" s="5" t="s">
        <v>15</v>
      </c>
      <c r="B4" s="6">
        <f>TRUNC(TRUNC(('Premisas PEL (9 min)'!$F$6))/COUNTA($A$4:$A$18))</f>
        <v>58</v>
      </c>
      <c r="C4" s="22">
        <f>TRUNC(('Premisas PEL (9 min)'!$F$6))/COUNTA($A$4:$A$18) - TRUNC(TRUNC(('Premisas PEL (9 min)'!$F$6))/COUNTA($A$4:$A$18))</f>
        <v>0.79999999999999716</v>
      </c>
      <c r="D4" s="6">
        <f>B4</f>
        <v>58</v>
      </c>
      <c r="E4" s="26"/>
      <c r="F4" s="26"/>
      <c r="G4" s="26"/>
      <c r="H4" s="26"/>
      <c r="I4" s="7"/>
    </row>
    <row r="5" spans="1:9" ht="40.049999999999997" customHeight="1" x14ac:dyDescent="0.25">
      <c r="A5" s="5" t="s">
        <v>16</v>
      </c>
      <c r="B5" s="6">
        <f>TRUNC(TRUNC(('Premisas PEL (9 min)'!$F$6))/COUNTA($A$4:$A$18))</f>
        <v>58</v>
      </c>
      <c r="C5" s="22">
        <f>TRUNC(('Premisas PEL (9 min)'!$F$6))/COUNTA($A$4:$A$18) - TRUNC(TRUNC(('Premisas PEL (9 min)'!$F$6))/COUNTA($A$4:$A$18))</f>
        <v>0.79999999999999716</v>
      </c>
      <c r="D5" s="6">
        <f t="shared" ref="D5:D18" si="0">B5</f>
        <v>58</v>
      </c>
      <c r="E5" s="26"/>
      <c r="F5" s="26"/>
      <c r="G5" s="26"/>
      <c r="H5" s="26"/>
      <c r="I5" s="7"/>
    </row>
    <row r="6" spans="1:9" ht="40.049999999999997" customHeight="1" x14ac:dyDescent="0.25">
      <c r="A6" s="5" t="s">
        <v>17</v>
      </c>
      <c r="B6" s="6">
        <f>TRUNC(TRUNC(('Premisas PEL (9 min)'!$F$6))/COUNTA($A$4:$A$18))</f>
        <v>58</v>
      </c>
      <c r="C6" s="22">
        <f>TRUNC(('Premisas PEL (9 min)'!$F$6))/COUNTA($A$4:$A$18) - TRUNC(TRUNC(('Premisas PEL (9 min)'!$F$6))/COUNTA($A$4:$A$18))</f>
        <v>0.79999999999999716</v>
      </c>
      <c r="D6" s="6">
        <f t="shared" si="0"/>
        <v>58</v>
      </c>
      <c r="E6" s="26"/>
      <c r="F6" s="26"/>
      <c r="G6" s="26"/>
      <c r="H6" s="26"/>
      <c r="I6" s="7"/>
    </row>
    <row r="7" spans="1:9" ht="40.049999999999997" customHeight="1" x14ac:dyDescent="0.25">
      <c r="A7" s="5" t="s">
        <v>18</v>
      </c>
      <c r="B7" s="6">
        <f>TRUNC(TRUNC(('Premisas PEL (9 min)'!$F$6))/COUNTA($A$4:$A$18))</f>
        <v>58</v>
      </c>
      <c r="C7" s="22">
        <f>TRUNC(('Premisas PEL (9 min)'!$F$6))/COUNTA($A$4:$A$18) - TRUNC(TRUNC(('Premisas PEL (9 min)'!$F$6))/COUNTA($A$4:$A$18))</f>
        <v>0.79999999999999716</v>
      </c>
      <c r="D7" s="6">
        <f t="shared" si="0"/>
        <v>58</v>
      </c>
      <c r="E7" s="26"/>
      <c r="F7" s="26"/>
      <c r="G7" s="26"/>
      <c r="H7" s="26"/>
      <c r="I7" s="7"/>
    </row>
    <row r="8" spans="1:9" ht="40.049999999999997" customHeight="1" x14ac:dyDescent="0.25">
      <c r="A8" s="5" t="s">
        <v>19</v>
      </c>
      <c r="B8" s="6">
        <f>TRUNC(TRUNC(('Premisas PEL (9 min)'!$F$6))/COUNTA($A$4:$A$18))</f>
        <v>58</v>
      </c>
      <c r="C8" s="22">
        <f>TRUNC(('Premisas PEL (9 min)'!$F$6))/COUNTA($A$4:$A$18) - TRUNC(TRUNC(('Premisas PEL (9 min)'!$F$6))/COUNTA($A$4:$A$18))</f>
        <v>0.79999999999999716</v>
      </c>
      <c r="D8" s="6">
        <f t="shared" si="0"/>
        <v>58</v>
      </c>
      <c r="E8" s="26"/>
      <c r="F8" s="26"/>
      <c r="G8" s="26"/>
      <c r="H8" s="26"/>
      <c r="I8" s="7"/>
    </row>
    <row r="9" spans="1:9" ht="40.049999999999997" customHeight="1" x14ac:dyDescent="0.25">
      <c r="A9" s="5" t="s">
        <v>20</v>
      </c>
      <c r="B9" s="6">
        <f>TRUNC(TRUNC(('Premisas PEL (9 min)'!$F$6))/COUNTA($A$4:$A$18))</f>
        <v>58</v>
      </c>
      <c r="C9" s="22">
        <f>TRUNC(('Premisas PEL (9 min)'!$F$6))/COUNTA($A$4:$A$18) - TRUNC(TRUNC(('Premisas PEL (9 min)'!$F$6))/COUNTA($A$4:$A$18))</f>
        <v>0.79999999999999716</v>
      </c>
      <c r="D9" s="6">
        <f t="shared" si="0"/>
        <v>58</v>
      </c>
      <c r="E9" s="26"/>
      <c r="F9" s="26"/>
      <c r="G9" s="26"/>
      <c r="H9" s="26"/>
      <c r="I9" s="7"/>
    </row>
    <row r="10" spans="1:9" ht="40.049999999999997" customHeight="1" x14ac:dyDescent="0.25">
      <c r="A10" s="5" t="s">
        <v>21</v>
      </c>
      <c r="B10" s="6">
        <f>TRUNC(TRUNC(('Premisas PEL (9 min)'!$F$6))/COUNTA($A$4:$A$18))</f>
        <v>58</v>
      </c>
      <c r="C10" s="22">
        <f>TRUNC(('Premisas PEL (9 min)'!$F$6))/COUNTA($A$4:$A$18) - TRUNC(TRUNC(('Premisas PEL (9 min)'!$F$6))/COUNTA($A$4:$A$18))</f>
        <v>0.79999999999999716</v>
      </c>
      <c r="D10" s="6">
        <f t="shared" si="0"/>
        <v>58</v>
      </c>
      <c r="E10" s="26"/>
      <c r="F10" s="26"/>
      <c r="G10" s="26"/>
      <c r="H10" s="26"/>
      <c r="I10" s="7"/>
    </row>
    <row r="11" spans="1:9" ht="40.049999999999997" customHeight="1" x14ac:dyDescent="0.25">
      <c r="A11" s="29" t="s">
        <v>22</v>
      </c>
      <c r="B11" s="6">
        <f>TRUNC(TRUNC(('Premisas PEL (9 min)'!$F$6))/COUNTA($A$4:$A$18))</f>
        <v>58</v>
      </c>
      <c r="C11" s="22">
        <f>TRUNC(('Premisas PEL (9 min)'!$F$6))/COUNTA($A$4:$A$18) - TRUNC(TRUNC(('Premisas PEL (9 min)'!$F$6))/COUNTA($A$4:$A$18))</f>
        <v>0.79999999999999716</v>
      </c>
      <c r="D11" s="6">
        <f t="shared" si="0"/>
        <v>58</v>
      </c>
      <c r="I11" s="7"/>
    </row>
    <row r="12" spans="1:9" ht="40.049999999999997" customHeight="1" x14ac:dyDescent="0.25">
      <c r="A12" s="29" t="s">
        <v>23</v>
      </c>
      <c r="B12" s="6">
        <f>TRUNC(TRUNC(('Premisas PEL (9 min)'!$F$6))/COUNTA($A$4:$A$18))</f>
        <v>58</v>
      </c>
      <c r="C12" s="22">
        <f>TRUNC(('Premisas PEL (9 min)'!$F$6))/COUNTA($A$4:$A$18) - TRUNC(TRUNC(('Premisas PEL (9 min)'!$F$6))/COUNTA($A$4:$A$18))</f>
        <v>0.79999999999999716</v>
      </c>
      <c r="D12" s="6">
        <f t="shared" si="0"/>
        <v>58</v>
      </c>
    </row>
    <row r="13" spans="1:9" ht="40.049999999999997" customHeight="1" x14ac:dyDescent="0.25">
      <c r="A13" s="29" t="s">
        <v>24</v>
      </c>
      <c r="B13" s="6">
        <f>TRUNC(TRUNC(('Premisas PEL (9 min)'!$F$6))/COUNTA($A$4:$A$18))</f>
        <v>58</v>
      </c>
      <c r="C13" s="22">
        <f>TRUNC(('Premisas PEL (9 min)'!$F$6))/COUNTA($A$4:$A$18) - TRUNC(TRUNC(('Premisas PEL (9 min)'!$F$6))/COUNTA($A$4:$A$18))</f>
        <v>0.79999999999999716</v>
      </c>
      <c r="D13" s="6">
        <f t="shared" ref="D13:D14" si="1">B13</f>
        <v>58</v>
      </c>
      <c r="I13" s="7"/>
    </row>
    <row r="14" spans="1:9" ht="40.049999999999997" customHeight="1" x14ac:dyDescent="0.25">
      <c r="A14" s="29" t="s">
        <v>25</v>
      </c>
      <c r="B14" s="6">
        <f>TRUNC(TRUNC(('Premisas PEL (9 min)'!$F$6))/COUNTA($A$4:$A$18))</f>
        <v>58</v>
      </c>
      <c r="C14" s="22">
        <f>TRUNC(('Premisas PEL (9 min)'!$F$6))/COUNTA($A$4:$A$18) - TRUNC(TRUNC(('Premisas PEL (9 min)'!$F$6))/COUNTA($A$4:$A$18))</f>
        <v>0.79999999999999716</v>
      </c>
      <c r="D14" s="6">
        <f t="shared" si="1"/>
        <v>58</v>
      </c>
    </row>
    <row r="15" spans="1:9" ht="40.049999999999997" customHeight="1" x14ac:dyDescent="0.25">
      <c r="A15" s="29" t="s">
        <v>26</v>
      </c>
      <c r="B15" s="6">
        <f>TRUNC(TRUNC(('Premisas PEL (9 min)'!$F$6))/COUNTA($A$4:$A$18))</f>
        <v>58</v>
      </c>
      <c r="C15" s="22">
        <f>TRUNC(('Premisas PEL (9 min)'!$F$6))/COUNTA($A$4:$A$18) - TRUNC(TRUNC(('Premisas PEL (9 min)'!$F$6))/COUNTA($A$4:$A$18))</f>
        <v>0.79999999999999716</v>
      </c>
      <c r="D15" s="6">
        <f t="shared" ref="D15:D16" si="2">B15</f>
        <v>58</v>
      </c>
      <c r="I15" s="7"/>
    </row>
    <row r="16" spans="1:9" ht="40.049999999999997" customHeight="1" x14ac:dyDescent="0.25">
      <c r="A16" s="29" t="s">
        <v>27</v>
      </c>
      <c r="B16" s="6">
        <f>TRUNC(TRUNC(('Premisas PEL (9 min)'!$F$6))/COUNTA($A$4:$A$18))</f>
        <v>58</v>
      </c>
      <c r="C16" s="22">
        <f>TRUNC(('Premisas PEL (9 min)'!$F$6))/COUNTA($A$4:$A$18) - TRUNC(TRUNC(('Premisas PEL (9 min)'!$F$6))/COUNTA($A$4:$A$18))</f>
        <v>0.79999999999999716</v>
      </c>
      <c r="D16" s="6">
        <f t="shared" si="2"/>
        <v>58</v>
      </c>
    </row>
    <row r="17" spans="1:9" ht="40.049999999999997" customHeight="1" x14ac:dyDescent="0.25">
      <c r="A17" s="29" t="s">
        <v>28</v>
      </c>
      <c r="B17" s="6">
        <f>TRUNC(TRUNC(('Premisas PEL (9 min)'!$F$6))/COUNTA($A$4:$A$18))</f>
        <v>58</v>
      </c>
      <c r="C17" s="22">
        <f>TRUNC(('Premisas PEL (9 min)'!$F$6))/COUNTA($A$4:$A$18) - TRUNC(TRUNC(('Premisas PEL (9 min)'!$F$6))/COUNTA($A$4:$A$18))</f>
        <v>0.79999999999999716</v>
      </c>
      <c r="D17" s="6">
        <f t="shared" si="0"/>
        <v>58</v>
      </c>
      <c r="I17" s="7"/>
    </row>
    <row r="18" spans="1:9" ht="40.049999999999997" customHeight="1" x14ac:dyDescent="0.25">
      <c r="A18" s="29" t="s">
        <v>29</v>
      </c>
      <c r="B18" s="6">
        <f>TRUNC(TRUNC(('Premisas PEL (9 min)'!$F$6))/COUNTA($A$4:$A$18))</f>
        <v>58</v>
      </c>
      <c r="C18" s="22">
        <f>TRUNC(('Premisas PEL (9 min)'!$F$6))/COUNTA($A$4:$A$18) - TRUNC(TRUNC(('Premisas PEL (9 min)'!$F$6))/COUNTA($A$4:$A$18))</f>
        <v>0.79999999999999716</v>
      </c>
      <c r="D18" s="6">
        <f t="shared" si="0"/>
        <v>58</v>
      </c>
    </row>
    <row r="19" spans="1:9" ht="40.049999999999997" customHeight="1" x14ac:dyDescent="0.25">
      <c r="A19" s="8" t="s">
        <v>30</v>
      </c>
      <c r="B19" s="9">
        <f>SUM(B4:B18)</f>
        <v>870</v>
      </c>
      <c r="C19" s="23">
        <f>SUM(C4:C18)</f>
        <v>11.999999999999957</v>
      </c>
      <c r="D19" s="9">
        <f>SUM(D4:D18)</f>
        <v>870</v>
      </c>
    </row>
    <row r="20" spans="1:9" customFormat="1" ht="19.95" customHeight="1" x14ac:dyDescent="0.3"/>
    <row r="21" spans="1:9" ht="19.95" customHeight="1" x14ac:dyDescent="0.25">
      <c r="D21" s="10"/>
    </row>
    <row r="22" spans="1:9" ht="19.95" customHeight="1" x14ac:dyDescent="0.25">
      <c r="A22" s="80" t="s">
        <v>31</v>
      </c>
      <c r="B22" s="81"/>
      <c r="C22" s="11">
        <f>'Premisas PEL (9 min)'!F11</f>
        <v>12</v>
      </c>
      <c r="D22" s="12"/>
    </row>
  </sheetData>
  <mergeCells count="5">
    <mergeCell ref="A22:B22"/>
    <mergeCell ref="D2:D3"/>
    <mergeCell ref="A1:D1"/>
    <mergeCell ref="B2:C2"/>
    <mergeCell ref="A2:A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73"/>
  <sheetViews>
    <sheetView zoomScale="80" zoomScaleNormal="80" workbookViewId="0">
      <selection activeCell="A4" sqref="A4:A6"/>
    </sheetView>
  </sheetViews>
  <sheetFormatPr baseColWidth="10" defaultColWidth="11.44140625" defaultRowHeight="13.8" x14ac:dyDescent="0.25"/>
  <cols>
    <col min="1" max="1" width="20.6640625" style="40" customWidth="1"/>
    <col min="2" max="58" width="12.6640625" style="40" customWidth="1"/>
    <col min="59" max="16384" width="11.44140625" style="40"/>
  </cols>
  <sheetData>
    <row r="1" spans="1:50" ht="15" customHeight="1" x14ac:dyDescent="0.25">
      <c r="A1" s="21" t="s">
        <v>32</v>
      </c>
    </row>
    <row r="2" spans="1:50" ht="15" customHeight="1" x14ac:dyDescent="0.25">
      <c r="A2" s="41"/>
    </row>
    <row r="3" spans="1:50" ht="15" customHeight="1" x14ac:dyDescent="0.25"/>
    <row r="4" spans="1:50" ht="15" customHeight="1" x14ac:dyDescent="0.25">
      <c r="A4" s="85" t="s">
        <v>33</v>
      </c>
      <c r="B4" s="14">
        <v>45333</v>
      </c>
      <c r="C4" s="14">
        <v>45334</v>
      </c>
      <c r="D4" s="14">
        <v>45335</v>
      </c>
      <c r="E4" s="14">
        <v>45336</v>
      </c>
      <c r="F4" s="14">
        <v>45337</v>
      </c>
      <c r="G4" s="14">
        <v>45338</v>
      </c>
      <c r="H4" s="14">
        <v>45339</v>
      </c>
      <c r="I4" s="14">
        <v>45340</v>
      </c>
      <c r="J4" s="14">
        <v>45341</v>
      </c>
      <c r="K4" s="14">
        <v>45342</v>
      </c>
      <c r="L4" s="14">
        <v>45343</v>
      </c>
      <c r="M4" s="14">
        <v>45344</v>
      </c>
      <c r="N4" s="14">
        <v>45345</v>
      </c>
      <c r="O4" s="14">
        <v>45346</v>
      </c>
      <c r="P4" s="14">
        <v>45347</v>
      </c>
      <c r="Q4" s="14">
        <v>45348</v>
      </c>
      <c r="R4" s="14">
        <v>45349</v>
      </c>
      <c r="S4" s="14">
        <v>45350</v>
      </c>
      <c r="T4" s="14">
        <v>45351</v>
      </c>
      <c r="U4" s="14">
        <v>45352</v>
      </c>
      <c r="V4" s="14">
        <v>45353</v>
      </c>
      <c r="W4" s="14">
        <v>45354</v>
      </c>
      <c r="X4" s="14">
        <v>45355</v>
      </c>
      <c r="Y4" s="14">
        <v>45356</v>
      </c>
      <c r="Z4" s="14">
        <v>45357</v>
      </c>
      <c r="AA4" s="14">
        <v>45358</v>
      </c>
      <c r="AB4" s="14">
        <v>45359</v>
      </c>
      <c r="AC4" s="14">
        <v>45360</v>
      </c>
      <c r="AD4" s="14">
        <v>45361</v>
      </c>
      <c r="AE4" s="14">
        <v>45362</v>
      </c>
      <c r="AF4" s="14">
        <v>45363</v>
      </c>
      <c r="AG4" s="14">
        <v>45364</v>
      </c>
      <c r="AH4" s="14">
        <v>45365</v>
      </c>
      <c r="AI4" s="14">
        <v>45366</v>
      </c>
      <c r="AJ4" s="14">
        <v>45367</v>
      </c>
      <c r="AK4" s="14">
        <v>45368</v>
      </c>
      <c r="AL4" s="14">
        <v>45369</v>
      </c>
      <c r="AM4" s="14">
        <v>45370</v>
      </c>
      <c r="AN4" s="14">
        <v>45371</v>
      </c>
      <c r="AO4" s="14">
        <v>45372</v>
      </c>
      <c r="AP4" s="14">
        <v>45373</v>
      </c>
      <c r="AQ4" s="14">
        <v>45374</v>
      </c>
      <c r="AR4" s="14">
        <v>45375</v>
      </c>
      <c r="AS4" s="14">
        <v>45376</v>
      </c>
      <c r="AT4" s="14">
        <v>45377</v>
      </c>
      <c r="AU4" s="14">
        <v>45378</v>
      </c>
      <c r="AV4" s="14">
        <v>45379</v>
      </c>
      <c r="AW4" s="14">
        <v>45380</v>
      </c>
      <c r="AX4" s="14">
        <v>45381</v>
      </c>
    </row>
    <row r="5" spans="1:50" ht="15" customHeight="1" x14ac:dyDescent="0.25">
      <c r="A5" s="86"/>
      <c r="B5" s="15">
        <v>45333</v>
      </c>
      <c r="C5" s="15">
        <v>45334</v>
      </c>
      <c r="D5" s="15">
        <v>45335</v>
      </c>
      <c r="E5" s="15">
        <v>45336</v>
      </c>
      <c r="F5" s="15">
        <v>45337</v>
      </c>
      <c r="G5" s="15">
        <v>45338</v>
      </c>
      <c r="H5" s="15">
        <v>45339</v>
      </c>
      <c r="I5" s="15">
        <v>45340</v>
      </c>
      <c r="J5" s="15">
        <v>45341</v>
      </c>
      <c r="K5" s="15">
        <v>45342</v>
      </c>
      <c r="L5" s="15">
        <v>45343</v>
      </c>
      <c r="M5" s="15">
        <v>45344</v>
      </c>
      <c r="N5" s="15">
        <v>45345</v>
      </c>
      <c r="O5" s="15">
        <v>45346</v>
      </c>
      <c r="P5" s="15">
        <v>45347</v>
      </c>
      <c r="Q5" s="15">
        <v>45348</v>
      </c>
      <c r="R5" s="15">
        <v>45349</v>
      </c>
      <c r="S5" s="15">
        <v>45350</v>
      </c>
      <c r="T5" s="15">
        <v>45351</v>
      </c>
      <c r="U5" s="15">
        <v>45352</v>
      </c>
      <c r="V5" s="15">
        <v>45353</v>
      </c>
      <c r="W5" s="15">
        <v>45354</v>
      </c>
      <c r="X5" s="15">
        <v>45355</v>
      </c>
      <c r="Y5" s="15">
        <v>45356</v>
      </c>
      <c r="Z5" s="15">
        <v>45357</v>
      </c>
      <c r="AA5" s="15">
        <v>45358</v>
      </c>
      <c r="AB5" s="15">
        <v>45359</v>
      </c>
      <c r="AC5" s="15">
        <v>45360</v>
      </c>
      <c r="AD5" s="15">
        <v>45361</v>
      </c>
      <c r="AE5" s="15">
        <v>45362</v>
      </c>
      <c r="AF5" s="15">
        <v>45363</v>
      </c>
      <c r="AG5" s="15">
        <v>45364</v>
      </c>
      <c r="AH5" s="15">
        <v>45365</v>
      </c>
      <c r="AI5" s="15">
        <v>45366</v>
      </c>
      <c r="AJ5" s="15">
        <v>45367</v>
      </c>
      <c r="AK5" s="15">
        <v>45368</v>
      </c>
      <c r="AL5" s="15">
        <v>45369</v>
      </c>
      <c r="AM5" s="15">
        <v>45370</v>
      </c>
      <c r="AN5" s="15">
        <v>45371</v>
      </c>
      <c r="AO5" s="15">
        <v>45372</v>
      </c>
      <c r="AP5" s="15">
        <v>45373</v>
      </c>
      <c r="AQ5" s="15">
        <v>45374</v>
      </c>
      <c r="AR5" s="15">
        <v>45375</v>
      </c>
      <c r="AS5" s="15">
        <v>45376</v>
      </c>
      <c r="AT5" s="15">
        <v>45377</v>
      </c>
      <c r="AU5" s="15">
        <v>45378</v>
      </c>
      <c r="AV5" s="15">
        <v>45379</v>
      </c>
      <c r="AW5" s="15">
        <v>45380</v>
      </c>
      <c r="AX5" s="15">
        <v>45381</v>
      </c>
    </row>
    <row r="6" spans="1:50" ht="15" customHeight="1" x14ac:dyDescent="0.25">
      <c r="A6" s="87"/>
      <c r="B6" s="16">
        <v>45333</v>
      </c>
      <c r="C6" s="16">
        <v>45334</v>
      </c>
      <c r="D6" s="16">
        <v>45335</v>
      </c>
      <c r="E6" s="16">
        <v>45336</v>
      </c>
      <c r="F6" s="16">
        <v>45337</v>
      </c>
      <c r="G6" s="16">
        <v>45338</v>
      </c>
      <c r="H6" s="16">
        <v>45339</v>
      </c>
      <c r="I6" s="16">
        <v>45340</v>
      </c>
      <c r="J6" s="16">
        <v>45341</v>
      </c>
      <c r="K6" s="16">
        <v>45342</v>
      </c>
      <c r="L6" s="16">
        <v>45343</v>
      </c>
      <c r="M6" s="16">
        <v>45344</v>
      </c>
      <c r="N6" s="16">
        <v>45345</v>
      </c>
      <c r="O6" s="16">
        <v>45346</v>
      </c>
      <c r="P6" s="16">
        <v>45347</v>
      </c>
      <c r="Q6" s="16">
        <v>45348</v>
      </c>
      <c r="R6" s="16">
        <v>45349</v>
      </c>
      <c r="S6" s="16">
        <v>45350</v>
      </c>
      <c r="T6" s="16">
        <v>45351</v>
      </c>
      <c r="U6" s="16">
        <v>45352</v>
      </c>
      <c r="V6" s="16">
        <v>45353</v>
      </c>
      <c r="W6" s="16">
        <v>45354</v>
      </c>
      <c r="X6" s="16">
        <v>45355</v>
      </c>
      <c r="Y6" s="16">
        <v>45356</v>
      </c>
      <c r="Z6" s="16">
        <v>45357</v>
      </c>
      <c r="AA6" s="16">
        <v>45358</v>
      </c>
      <c r="AB6" s="16">
        <v>45359</v>
      </c>
      <c r="AC6" s="16">
        <v>45360</v>
      </c>
      <c r="AD6" s="16">
        <v>45361</v>
      </c>
      <c r="AE6" s="16">
        <v>45362</v>
      </c>
      <c r="AF6" s="16">
        <v>45363</v>
      </c>
      <c r="AG6" s="16">
        <v>45364</v>
      </c>
      <c r="AH6" s="16">
        <v>45365</v>
      </c>
      <c r="AI6" s="16">
        <v>45366</v>
      </c>
      <c r="AJ6" s="16">
        <v>45367</v>
      </c>
      <c r="AK6" s="16">
        <v>45368</v>
      </c>
      <c r="AL6" s="16">
        <v>45369</v>
      </c>
      <c r="AM6" s="16">
        <v>45370</v>
      </c>
      <c r="AN6" s="16">
        <v>45371</v>
      </c>
      <c r="AO6" s="16">
        <v>45372</v>
      </c>
      <c r="AP6" s="16">
        <v>45373</v>
      </c>
      <c r="AQ6" s="16">
        <v>45374</v>
      </c>
      <c r="AR6" s="16">
        <v>45375</v>
      </c>
      <c r="AS6" s="16">
        <v>45376</v>
      </c>
      <c r="AT6" s="16">
        <v>45377</v>
      </c>
      <c r="AU6" s="16">
        <v>45378</v>
      </c>
      <c r="AV6" s="16">
        <v>45379</v>
      </c>
      <c r="AW6" s="16">
        <v>45380</v>
      </c>
      <c r="AX6" s="16">
        <v>45381</v>
      </c>
    </row>
    <row r="7" spans="1:50" ht="15" customHeight="1" x14ac:dyDescent="0.25">
      <c r="A7" s="17">
        <v>1</v>
      </c>
      <c r="B7" s="42" t="s">
        <v>34</v>
      </c>
      <c r="C7" s="43" t="s">
        <v>35</v>
      </c>
      <c r="D7" s="44" t="s">
        <v>36</v>
      </c>
      <c r="E7" s="45" t="s">
        <v>37</v>
      </c>
      <c r="F7" s="46" t="s">
        <v>38</v>
      </c>
      <c r="G7" s="47" t="s">
        <v>39</v>
      </c>
      <c r="H7" s="48" t="s">
        <v>40</v>
      </c>
      <c r="I7" s="49" t="s">
        <v>41</v>
      </c>
      <c r="J7" s="50" t="s">
        <v>42</v>
      </c>
      <c r="K7" s="51" t="s">
        <v>43</v>
      </c>
      <c r="L7" s="52" t="s">
        <v>44</v>
      </c>
      <c r="M7" s="53" t="s">
        <v>45</v>
      </c>
      <c r="N7" s="54" t="s">
        <v>46</v>
      </c>
      <c r="O7" s="55" t="s">
        <v>47</v>
      </c>
      <c r="P7" s="56" t="s">
        <v>48</v>
      </c>
      <c r="Q7" s="42" t="s">
        <v>34</v>
      </c>
      <c r="R7" s="43" t="s">
        <v>35</v>
      </c>
      <c r="S7" s="44" t="s">
        <v>36</v>
      </c>
      <c r="T7" s="45" t="s">
        <v>37</v>
      </c>
      <c r="U7" s="46" t="s">
        <v>38</v>
      </c>
      <c r="V7" s="47" t="s">
        <v>39</v>
      </c>
      <c r="W7" s="48" t="s">
        <v>40</v>
      </c>
      <c r="X7" s="49" t="s">
        <v>41</v>
      </c>
      <c r="Y7" s="50" t="s">
        <v>42</v>
      </c>
      <c r="Z7" s="51" t="s">
        <v>43</v>
      </c>
      <c r="AA7" s="52" t="s">
        <v>44</v>
      </c>
      <c r="AB7" s="53" t="s">
        <v>45</v>
      </c>
      <c r="AC7" s="54" t="s">
        <v>46</v>
      </c>
      <c r="AD7" s="55" t="s">
        <v>47</v>
      </c>
      <c r="AE7" s="56" t="s">
        <v>48</v>
      </c>
      <c r="AF7" s="42" t="s">
        <v>34</v>
      </c>
      <c r="AG7" s="43" t="s">
        <v>35</v>
      </c>
      <c r="AH7" s="44" t="s">
        <v>36</v>
      </c>
      <c r="AI7" s="45" t="s">
        <v>37</v>
      </c>
      <c r="AJ7" s="46" t="s">
        <v>38</v>
      </c>
      <c r="AK7" s="47" t="s">
        <v>39</v>
      </c>
      <c r="AL7" s="48" t="s">
        <v>40</v>
      </c>
      <c r="AM7" s="49" t="s">
        <v>41</v>
      </c>
      <c r="AN7" s="50" t="s">
        <v>42</v>
      </c>
      <c r="AO7" s="51" t="s">
        <v>43</v>
      </c>
      <c r="AP7" s="52" t="s">
        <v>44</v>
      </c>
      <c r="AQ7" s="53" t="s">
        <v>45</v>
      </c>
      <c r="AR7" s="54" t="s">
        <v>46</v>
      </c>
      <c r="AS7" s="55" t="s">
        <v>47</v>
      </c>
      <c r="AT7" s="56" t="s">
        <v>48</v>
      </c>
      <c r="AU7" s="42" t="s">
        <v>34</v>
      </c>
      <c r="AV7" s="43" t="s">
        <v>35</v>
      </c>
      <c r="AW7" s="44" t="s">
        <v>36</v>
      </c>
      <c r="AX7" s="42" t="s">
        <v>34</v>
      </c>
    </row>
    <row r="8" spans="1:50" ht="15" customHeight="1" x14ac:dyDescent="0.25">
      <c r="A8" s="17">
        <v>2</v>
      </c>
      <c r="B8" s="56" t="s">
        <v>48</v>
      </c>
      <c r="C8" s="42" t="s">
        <v>34</v>
      </c>
      <c r="D8" s="43" t="s">
        <v>35</v>
      </c>
      <c r="E8" s="44" t="s">
        <v>36</v>
      </c>
      <c r="F8" s="45" t="s">
        <v>37</v>
      </c>
      <c r="G8" s="46" t="s">
        <v>38</v>
      </c>
      <c r="H8" s="47" t="s">
        <v>39</v>
      </c>
      <c r="I8" s="48" t="s">
        <v>40</v>
      </c>
      <c r="J8" s="49" t="s">
        <v>41</v>
      </c>
      <c r="K8" s="50" t="s">
        <v>42</v>
      </c>
      <c r="L8" s="51" t="s">
        <v>43</v>
      </c>
      <c r="M8" s="52" t="s">
        <v>44</v>
      </c>
      <c r="N8" s="53" t="s">
        <v>45</v>
      </c>
      <c r="O8" s="54" t="s">
        <v>46</v>
      </c>
      <c r="P8" s="55" t="s">
        <v>47</v>
      </c>
      <c r="Q8" s="37" t="s">
        <v>49</v>
      </c>
      <c r="R8" s="42" t="s">
        <v>34</v>
      </c>
      <c r="S8" s="43" t="s">
        <v>35</v>
      </c>
      <c r="T8" s="44" t="s">
        <v>36</v>
      </c>
      <c r="U8" s="45" t="s">
        <v>37</v>
      </c>
      <c r="V8" s="46" t="s">
        <v>38</v>
      </c>
      <c r="W8" s="47" t="s">
        <v>39</v>
      </c>
      <c r="X8" s="48" t="s">
        <v>40</v>
      </c>
      <c r="Y8" s="49" t="s">
        <v>41</v>
      </c>
      <c r="Z8" s="50" t="s">
        <v>42</v>
      </c>
      <c r="AA8" s="51" t="s">
        <v>43</v>
      </c>
      <c r="AB8" s="52" t="s">
        <v>44</v>
      </c>
      <c r="AC8" s="53" t="s">
        <v>45</v>
      </c>
      <c r="AD8" s="54" t="s">
        <v>46</v>
      </c>
      <c r="AE8" s="55" t="s">
        <v>47</v>
      </c>
      <c r="AF8" s="56" t="s">
        <v>48</v>
      </c>
      <c r="AG8" s="42" t="s">
        <v>34</v>
      </c>
      <c r="AH8" s="43" t="s">
        <v>35</v>
      </c>
      <c r="AI8" s="44" t="s">
        <v>36</v>
      </c>
      <c r="AJ8" s="45" t="s">
        <v>37</v>
      </c>
      <c r="AK8" s="46" t="s">
        <v>38</v>
      </c>
      <c r="AL8" s="47" t="s">
        <v>39</v>
      </c>
      <c r="AM8" s="48" t="s">
        <v>40</v>
      </c>
      <c r="AN8" s="49" t="s">
        <v>41</v>
      </c>
      <c r="AO8" s="50" t="s">
        <v>42</v>
      </c>
      <c r="AP8" s="51" t="s">
        <v>43</v>
      </c>
      <c r="AQ8" s="52" t="s">
        <v>44</v>
      </c>
      <c r="AR8" s="53" t="s">
        <v>45</v>
      </c>
      <c r="AS8" s="54" t="s">
        <v>46</v>
      </c>
      <c r="AT8" s="55" t="s">
        <v>47</v>
      </c>
      <c r="AU8" s="56" t="s">
        <v>48</v>
      </c>
      <c r="AV8" s="42" t="s">
        <v>34</v>
      </c>
      <c r="AW8" s="43" t="s">
        <v>35</v>
      </c>
      <c r="AX8" s="44" t="s">
        <v>36</v>
      </c>
    </row>
    <row r="9" spans="1:50" ht="15" customHeight="1" x14ac:dyDescent="0.25">
      <c r="A9" s="17">
        <v>3</v>
      </c>
      <c r="B9" s="55" t="s">
        <v>47</v>
      </c>
      <c r="C9" s="56" t="s">
        <v>48</v>
      </c>
      <c r="D9" s="42" t="s">
        <v>34</v>
      </c>
      <c r="E9" s="43" t="s">
        <v>35</v>
      </c>
      <c r="F9" s="44" t="s">
        <v>36</v>
      </c>
      <c r="G9" s="45" t="s">
        <v>37</v>
      </c>
      <c r="H9" s="46" t="s">
        <v>38</v>
      </c>
      <c r="I9" s="47" t="s">
        <v>39</v>
      </c>
      <c r="J9" s="48" t="s">
        <v>40</v>
      </c>
      <c r="K9" s="49" t="s">
        <v>41</v>
      </c>
      <c r="L9" s="50" t="s">
        <v>42</v>
      </c>
      <c r="M9" s="51" t="s">
        <v>43</v>
      </c>
      <c r="N9" s="52" t="s">
        <v>44</v>
      </c>
      <c r="O9" s="53" t="s">
        <v>45</v>
      </c>
      <c r="P9" s="54" t="s">
        <v>46</v>
      </c>
      <c r="Q9" s="55" t="s">
        <v>47</v>
      </c>
      <c r="R9" s="56" t="s">
        <v>48</v>
      </c>
      <c r="S9" s="42" t="s">
        <v>34</v>
      </c>
      <c r="T9" s="43" t="s">
        <v>35</v>
      </c>
      <c r="U9" s="44" t="s">
        <v>36</v>
      </c>
      <c r="V9" s="45" t="s">
        <v>37</v>
      </c>
      <c r="W9" s="46" t="s">
        <v>38</v>
      </c>
      <c r="X9" s="47" t="s">
        <v>39</v>
      </c>
      <c r="Y9" s="48" t="s">
        <v>40</v>
      </c>
      <c r="Z9" s="49" t="s">
        <v>41</v>
      </c>
      <c r="AA9" s="50" t="s">
        <v>42</v>
      </c>
      <c r="AB9" s="51" t="s">
        <v>43</v>
      </c>
      <c r="AC9" s="52" t="s">
        <v>44</v>
      </c>
      <c r="AD9" s="53" t="s">
        <v>45</v>
      </c>
      <c r="AE9" s="54" t="s">
        <v>46</v>
      </c>
      <c r="AF9" s="55" t="s">
        <v>47</v>
      </c>
      <c r="AG9" s="56" t="s">
        <v>48</v>
      </c>
      <c r="AH9" s="37" t="s">
        <v>49</v>
      </c>
      <c r="AI9" s="43" t="s">
        <v>35</v>
      </c>
      <c r="AJ9" s="44" t="s">
        <v>36</v>
      </c>
      <c r="AK9" s="45" t="s">
        <v>37</v>
      </c>
      <c r="AL9" s="46" t="s">
        <v>38</v>
      </c>
      <c r="AM9" s="47" t="s">
        <v>39</v>
      </c>
      <c r="AN9" s="48" t="s">
        <v>40</v>
      </c>
      <c r="AO9" s="49" t="s">
        <v>41</v>
      </c>
      <c r="AP9" s="50" t="s">
        <v>42</v>
      </c>
      <c r="AQ9" s="51" t="s">
        <v>43</v>
      </c>
      <c r="AR9" s="52" t="s">
        <v>44</v>
      </c>
      <c r="AS9" s="53" t="s">
        <v>45</v>
      </c>
      <c r="AT9" s="54" t="s">
        <v>46</v>
      </c>
      <c r="AU9" s="55" t="s">
        <v>47</v>
      </c>
      <c r="AV9" s="56" t="s">
        <v>48</v>
      </c>
      <c r="AW9" s="42" t="s">
        <v>34</v>
      </c>
      <c r="AX9" s="43" t="s">
        <v>35</v>
      </c>
    </row>
    <row r="10" spans="1:50" ht="15" customHeight="1" x14ac:dyDescent="0.25">
      <c r="A10" s="17">
        <v>4</v>
      </c>
      <c r="B10" s="54" t="s">
        <v>46</v>
      </c>
      <c r="C10" s="55" t="s">
        <v>47</v>
      </c>
      <c r="D10" s="56" t="s">
        <v>48</v>
      </c>
      <c r="E10" s="42" t="s">
        <v>34</v>
      </c>
      <c r="F10" s="43" t="s">
        <v>35</v>
      </c>
      <c r="G10" s="37" t="s">
        <v>49</v>
      </c>
      <c r="H10" s="45" t="s">
        <v>37</v>
      </c>
      <c r="I10" s="46" t="s">
        <v>38</v>
      </c>
      <c r="J10" s="47" t="s">
        <v>39</v>
      </c>
      <c r="K10" s="48" t="s">
        <v>40</v>
      </c>
      <c r="L10" s="49" t="s">
        <v>41</v>
      </c>
      <c r="M10" s="50" t="s">
        <v>42</v>
      </c>
      <c r="N10" s="51" t="s">
        <v>43</v>
      </c>
      <c r="O10" s="52" t="s">
        <v>44</v>
      </c>
      <c r="P10" s="53" t="s">
        <v>45</v>
      </c>
      <c r="Q10" s="54" t="s">
        <v>46</v>
      </c>
      <c r="R10" s="55" t="s">
        <v>47</v>
      </c>
      <c r="S10" s="56" t="s">
        <v>48</v>
      </c>
      <c r="T10" s="42" t="s">
        <v>34</v>
      </c>
      <c r="U10" s="37" t="s">
        <v>49</v>
      </c>
      <c r="V10" s="44" t="s">
        <v>36</v>
      </c>
      <c r="W10" s="45" t="s">
        <v>37</v>
      </c>
      <c r="X10" s="46" t="s">
        <v>38</v>
      </c>
      <c r="Y10" s="47" t="s">
        <v>39</v>
      </c>
      <c r="Z10" s="48" t="s">
        <v>40</v>
      </c>
      <c r="AA10" s="49" t="s">
        <v>41</v>
      </c>
      <c r="AB10" s="50" t="s">
        <v>42</v>
      </c>
      <c r="AC10" s="51" t="s">
        <v>43</v>
      </c>
      <c r="AD10" s="52" t="s">
        <v>44</v>
      </c>
      <c r="AE10" s="53" t="s">
        <v>45</v>
      </c>
      <c r="AF10" s="54" t="s">
        <v>46</v>
      </c>
      <c r="AG10" s="55" t="s">
        <v>47</v>
      </c>
      <c r="AH10" s="56" t="s">
        <v>48</v>
      </c>
      <c r="AI10" s="42" t="s">
        <v>34</v>
      </c>
      <c r="AJ10" s="43" t="s">
        <v>35</v>
      </c>
      <c r="AK10" s="44" t="s">
        <v>36</v>
      </c>
      <c r="AL10" s="45" t="s">
        <v>37</v>
      </c>
      <c r="AM10" s="46" t="s">
        <v>38</v>
      </c>
      <c r="AN10" s="47" t="s">
        <v>39</v>
      </c>
      <c r="AO10" s="48" t="s">
        <v>40</v>
      </c>
      <c r="AP10" s="49" t="s">
        <v>41</v>
      </c>
      <c r="AQ10" s="50" t="s">
        <v>42</v>
      </c>
      <c r="AR10" s="51" t="s">
        <v>43</v>
      </c>
      <c r="AS10" s="52" t="s">
        <v>44</v>
      </c>
      <c r="AT10" s="53" t="s">
        <v>45</v>
      </c>
      <c r="AU10" s="54" t="s">
        <v>46</v>
      </c>
      <c r="AV10" s="55" t="s">
        <v>47</v>
      </c>
      <c r="AW10" s="56" t="s">
        <v>48</v>
      </c>
      <c r="AX10" s="42" t="s">
        <v>34</v>
      </c>
    </row>
    <row r="11" spans="1:50" ht="15" customHeight="1" x14ac:dyDescent="0.25">
      <c r="A11" s="17">
        <v>5</v>
      </c>
      <c r="B11" s="53" t="s">
        <v>45</v>
      </c>
      <c r="C11" s="54" t="s">
        <v>46</v>
      </c>
      <c r="D11" s="55" t="s">
        <v>47</v>
      </c>
      <c r="E11" s="56" t="s">
        <v>48</v>
      </c>
      <c r="F11" s="42" t="s">
        <v>34</v>
      </c>
      <c r="G11" s="43" t="s">
        <v>35</v>
      </c>
      <c r="H11" s="44" t="s">
        <v>36</v>
      </c>
      <c r="I11" s="45" t="s">
        <v>37</v>
      </c>
      <c r="J11" s="46" t="s">
        <v>38</v>
      </c>
      <c r="K11" s="47" t="s">
        <v>39</v>
      </c>
      <c r="L11" s="48" t="s">
        <v>40</v>
      </c>
      <c r="M11" s="49" t="s">
        <v>41</v>
      </c>
      <c r="N11" s="50" t="s">
        <v>42</v>
      </c>
      <c r="O11" s="51" t="s">
        <v>43</v>
      </c>
      <c r="P11" s="52" t="s">
        <v>44</v>
      </c>
      <c r="Q11" s="53" t="s">
        <v>45</v>
      </c>
      <c r="R11" s="54" t="s">
        <v>46</v>
      </c>
      <c r="S11" s="55" t="s">
        <v>47</v>
      </c>
      <c r="T11" s="56" t="s">
        <v>48</v>
      </c>
      <c r="U11" s="42" t="s">
        <v>34</v>
      </c>
      <c r="V11" s="43" t="s">
        <v>35</v>
      </c>
      <c r="W11" s="44" t="s">
        <v>36</v>
      </c>
      <c r="X11" s="45" t="s">
        <v>37</v>
      </c>
      <c r="Y11" s="46" t="s">
        <v>38</v>
      </c>
      <c r="Z11" s="47" t="s">
        <v>39</v>
      </c>
      <c r="AA11" s="48" t="s">
        <v>40</v>
      </c>
      <c r="AB11" s="49" t="s">
        <v>41</v>
      </c>
      <c r="AC11" s="50" t="s">
        <v>42</v>
      </c>
      <c r="AD11" s="51" t="s">
        <v>43</v>
      </c>
      <c r="AE11" s="52" t="s">
        <v>44</v>
      </c>
      <c r="AF11" s="53" t="s">
        <v>45</v>
      </c>
      <c r="AG11" s="54" t="s">
        <v>46</v>
      </c>
      <c r="AH11" s="55" t="s">
        <v>47</v>
      </c>
      <c r="AI11" s="56" t="s">
        <v>48</v>
      </c>
      <c r="AJ11" s="42" t="s">
        <v>34</v>
      </c>
      <c r="AK11" s="43" t="s">
        <v>35</v>
      </c>
      <c r="AL11" s="44" t="s">
        <v>36</v>
      </c>
      <c r="AM11" s="45" t="s">
        <v>37</v>
      </c>
      <c r="AN11" s="46" t="s">
        <v>38</v>
      </c>
      <c r="AO11" s="47" t="s">
        <v>39</v>
      </c>
      <c r="AP11" s="48" t="s">
        <v>40</v>
      </c>
      <c r="AQ11" s="49" t="s">
        <v>41</v>
      </c>
      <c r="AR11" s="50" t="s">
        <v>42</v>
      </c>
      <c r="AS11" s="51" t="s">
        <v>43</v>
      </c>
      <c r="AT11" s="52" t="s">
        <v>44</v>
      </c>
      <c r="AU11" s="53" t="s">
        <v>45</v>
      </c>
      <c r="AV11" s="54" t="s">
        <v>46</v>
      </c>
      <c r="AW11" s="55" t="s">
        <v>47</v>
      </c>
      <c r="AX11" s="56" t="s">
        <v>48</v>
      </c>
    </row>
    <row r="12" spans="1:50" ht="15" customHeight="1" x14ac:dyDescent="0.25">
      <c r="A12" s="17">
        <v>6</v>
      </c>
      <c r="B12" s="52" t="s">
        <v>44</v>
      </c>
      <c r="C12" s="53" t="s">
        <v>45</v>
      </c>
      <c r="D12" s="54" t="s">
        <v>46</v>
      </c>
      <c r="E12" s="55" t="s">
        <v>47</v>
      </c>
      <c r="F12" s="56" t="s">
        <v>48</v>
      </c>
      <c r="G12" s="42" t="s">
        <v>34</v>
      </c>
      <c r="H12" s="43" t="s">
        <v>35</v>
      </c>
      <c r="I12" s="44" t="s">
        <v>36</v>
      </c>
      <c r="J12" s="45" t="s">
        <v>37</v>
      </c>
      <c r="K12" s="46" t="s">
        <v>38</v>
      </c>
      <c r="L12" s="47" t="s">
        <v>39</v>
      </c>
      <c r="M12" s="48" t="s">
        <v>40</v>
      </c>
      <c r="N12" s="49" t="s">
        <v>41</v>
      </c>
      <c r="O12" s="50" t="s">
        <v>42</v>
      </c>
      <c r="P12" s="51" t="s">
        <v>43</v>
      </c>
      <c r="Q12" s="52" t="s">
        <v>44</v>
      </c>
      <c r="R12" s="53" t="s">
        <v>45</v>
      </c>
      <c r="S12" s="54" t="s">
        <v>46</v>
      </c>
      <c r="T12" s="55" t="s">
        <v>47</v>
      </c>
      <c r="U12" s="56" t="s">
        <v>48</v>
      </c>
      <c r="V12" s="42" t="s">
        <v>34</v>
      </c>
      <c r="W12" s="43" t="s">
        <v>35</v>
      </c>
      <c r="X12" s="44" t="s">
        <v>36</v>
      </c>
      <c r="Y12" s="45" t="s">
        <v>37</v>
      </c>
      <c r="Z12" s="46" t="s">
        <v>38</v>
      </c>
      <c r="AA12" s="47" t="s">
        <v>39</v>
      </c>
      <c r="AB12" s="48" t="s">
        <v>40</v>
      </c>
      <c r="AC12" s="49" t="s">
        <v>41</v>
      </c>
      <c r="AD12" s="50" t="s">
        <v>42</v>
      </c>
      <c r="AE12" s="51" t="s">
        <v>43</v>
      </c>
      <c r="AF12" s="52" t="s">
        <v>44</v>
      </c>
      <c r="AG12" s="53" t="s">
        <v>45</v>
      </c>
      <c r="AH12" s="54" t="s">
        <v>46</v>
      </c>
      <c r="AI12" s="55" t="s">
        <v>47</v>
      </c>
      <c r="AJ12" s="56" t="s">
        <v>48</v>
      </c>
      <c r="AK12" s="37" t="s">
        <v>49</v>
      </c>
      <c r="AL12" s="43" t="s">
        <v>35</v>
      </c>
      <c r="AM12" s="44" t="s">
        <v>36</v>
      </c>
      <c r="AN12" s="45" t="s">
        <v>37</v>
      </c>
      <c r="AO12" s="46" t="s">
        <v>38</v>
      </c>
      <c r="AP12" s="47" t="s">
        <v>39</v>
      </c>
      <c r="AQ12" s="48" t="s">
        <v>40</v>
      </c>
      <c r="AR12" s="49" t="s">
        <v>41</v>
      </c>
      <c r="AS12" s="50" t="s">
        <v>42</v>
      </c>
      <c r="AT12" s="51" t="s">
        <v>43</v>
      </c>
      <c r="AU12" s="52" t="s">
        <v>44</v>
      </c>
      <c r="AV12" s="53" t="s">
        <v>45</v>
      </c>
      <c r="AW12" s="54" t="s">
        <v>46</v>
      </c>
      <c r="AX12" s="55" t="s">
        <v>47</v>
      </c>
    </row>
    <row r="13" spans="1:50" ht="15" customHeight="1" x14ac:dyDescent="0.25">
      <c r="A13" s="17">
        <v>7</v>
      </c>
      <c r="B13" s="51" t="s">
        <v>43</v>
      </c>
      <c r="C13" s="52" t="s">
        <v>44</v>
      </c>
      <c r="D13" s="53" t="s">
        <v>45</v>
      </c>
      <c r="E13" s="54" t="s">
        <v>46</v>
      </c>
      <c r="F13" s="55" t="s">
        <v>47</v>
      </c>
      <c r="G13" s="56" t="s">
        <v>48</v>
      </c>
      <c r="H13" s="42" t="s">
        <v>34</v>
      </c>
      <c r="I13" s="43" t="s">
        <v>35</v>
      </c>
      <c r="J13" s="44" t="s">
        <v>36</v>
      </c>
      <c r="K13" s="45" t="s">
        <v>37</v>
      </c>
      <c r="L13" s="46" t="s">
        <v>38</v>
      </c>
      <c r="M13" s="47" t="s">
        <v>39</v>
      </c>
      <c r="N13" s="48" t="s">
        <v>40</v>
      </c>
      <c r="O13" s="49" t="s">
        <v>41</v>
      </c>
      <c r="P13" s="50" t="s">
        <v>42</v>
      </c>
      <c r="Q13" s="51" t="s">
        <v>43</v>
      </c>
      <c r="R13" s="52" t="s">
        <v>44</v>
      </c>
      <c r="S13" s="53" t="s">
        <v>45</v>
      </c>
      <c r="T13" s="54" t="s">
        <v>46</v>
      </c>
      <c r="U13" s="55" t="s">
        <v>47</v>
      </c>
      <c r="V13" s="56" t="s">
        <v>48</v>
      </c>
      <c r="W13" s="42" t="s">
        <v>34</v>
      </c>
      <c r="X13" s="43" t="s">
        <v>35</v>
      </c>
      <c r="Y13" s="44" t="s">
        <v>36</v>
      </c>
      <c r="Z13" s="45" t="s">
        <v>37</v>
      </c>
      <c r="AA13" s="46" t="s">
        <v>38</v>
      </c>
      <c r="AB13" s="47" t="s">
        <v>39</v>
      </c>
      <c r="AC13" s="48" t="s">
        <v>40</v>
      </c>
      <c r="AD13" s="49" t="s">
        <v>41</v>
      </c>
      <c r="AE13" s="50" t="s">
        <v>42</v>
      </c>
      <c r="AF13" s="51" t="s">
        <v>43</v>
      </c>
      <c r="AG13" s="52" t="s">
        <v>44</v>
      </c>
      <c r="AH13" s="53" t="s">
        <v>45</v>
      </c>
      <c r="AI13" s="54" t="s">
        <v>46</v>
      </c>
      <c r="AJ13" s="55" t="s">
        <v>47</v>
      </c>
      <c r="AK13" s="56" t="s">
        <v>48</v>
      </c>
      <c r="AL13" s="42" t="s">
        <v>34</v>
      </c>
      <c r="AM13" s="43" t="s">
        <v>35</v>
      </c>
      <c r="AN13" s="44" t="s">
        <v>36</v>
      </c>
      <c r="AO13" s="45" t="s">
        <v>37</v>
      </c>
      <c r="AP13" s="46" t="s">
        <v>38</v>
      </c>
      <c r="AQ13" s="47" t="s">
        <v>39</v>
      </c>
      <c r="AR13" s="48" t="s">
        <v>40</v>
      </c>
      <c r="AS13" s="49" t="s">
        <v>41</v>
      </c>
      <c r="AT13" s="50" t="s">
        <v>42</v>
      </c>
      <c r="AU13" s="51" t="s">
        <v>43</v>
      </c>
      <c r="AV13" s="52" t="s">
        <v>44</v>
      </c>
      <c r="AW13" s="53" t="s">
        <v>45</v>
      </c>
      <c r="AX13" s="54" t="s">
        <v>46</v>
      </c>
    </row>
    <row r="14" spans="1:50" ht="15" customHeight="1" x14ac:dyDescent="0.25">
      <c r="A14" s="17">
        <v>8</v>
      </c>
      <c r="B14" s="50" t="s">
        <v>42</v>
      </c>
      <c r="C14" s="51" t="s">
        <v>43</v>
      </c>
      <c r="D14" s="52" t="s">
        <v>44</v>
      </c>
      <c r="E14" s="53" t="s">
        <v>45</v>
      </c>
      <c r="F14" s="54" t="s">
        <v>46</v>
      </c>
      <c r="G14" s="55" t="s">
        <v>47</v>
      </c>
      <c r="H14" s="56" t="s">
        <v>48</v>
      </c>
      <c r="I14" s="42" t="s">
        <v>34</v>
      </c>
      <c r="J14" s="43" t="s">
        <v>35</v>
      </c>
      <c r="K14" s="44" t="s">
        <v>36</v>
      </c>
      <c r="L14" s="45" t="s">
        <v>37</v>
      </c>
      <c r="M14" s="46" t="s">
        <v>38</v>
      </c>
      <c r="N14" s="47" t="s">
        <v>39</v>
      </c>
      <c r="O14" s="48" t="s">
        <v>40</v>
      </c>
      <c r="P14" s="49" t="s">
        <v>41</v>
      </c>
      <c r="Q14" s="50" t="s">
        <v>42</v>
      </c>
      <c r="R14" s="51" t="s">
        <v>43</v>
      </c>
      <c r="S14" s="52" t="s">
        <v>44</v>
      </c>
      <c r="T14" s="53" t="s">
        <v>45</v>
      </c>
      <c r="U14" s="54" t="s">
        <v>46</v>
      </c>
      <c r="V14" s="37" t="s">
        <v>49</v>
      </c>
      <c r="W14" s="56" t="s">
        <v>48</v>
      </c>
      <c r="X14" s="42" t="s">
        <v>34</v>
      </c>
      <c r="Y14" s="43" t="s">
        <v>35</v>
      </c>
      <c r="Z14" s="44" t="s">
        <v>36</v>
      </c>
      <c r="AA14" s="45" t="s">
        <v>37</v>
      </c>
      <c r="AB14" s="46" t="s">
        <v>38</v>
      </c>
      <c r="AC14" s="47" t="s">
        <v>39</v>
      </c>
      <c r="AD14" s="48" t="s">
        <v>40</v>
      </c>
      <c r="AE14" s="49" t="s">
        <v>41</v>
      </c>
      <c r="AF14" s="50" t="s">
        <v>42</v>
      </c>
      <c r="AG14" s="51" t="s">
        <v>43</v>
      </c>
      <c r="AH14" s="52" t="s">
        <v>44</v>
      </c>
      <c r="AI14" s="53" t="s">
        <v>45</v>
      </c>
      <c r="AJ14" s="54" t="s">
        <v>46</v>
      </c>
      <c r="AK14" s="55" t="s">
        <v>47</v>
      </c>
      <c r="AL14" s="56" t="s">
        <v>48</v>
      </c>
      <c r="AM14" s="42" t="s">
        <v>34</v>
      </c>
      <c r="AN14" s="43" t="s">
        <v>35</v>
      </c>
      <c r="AO14" s="44" t="s">
        <v>36</v>
      </c>
      <c r="AP14" s="45" t="s">
        <v>37</v>
      </c>
      <c r="AQ14" s="46" t="s">
        <v>38</v>
      </c>
      <c r="AR14" s="47" t="s">
        <v>39</v>
      </c>
      <c r="AS14" s="48" t="s">
        <v>40</v>
      </c>
      <c r="AT14" s="49" t="s">
        <v>41</v>
      </c>
      <c r="AU14" s="50" t="s">
        <v>42</v>
      </c>
      <c r="AV14" s="51" t="s">
        <v>43</v>
      </c>
      <c r="AW14" s="52" t="s">
        <v>44</v>
      </c>
      <c r="AX14" s="53" t="s">
        <v>45</v>
      </c>
    </row>
    <row r="15" spans="1:50" ht="15" customHeight="1" x14ac:dyDescent="0.25">
      <c r="A15" s="17">
        <v>9</v>
      </c>
      <c r="B15" s="49" t="s">
        <v>41</v>
      </c>
      <c r="C15" s="50" t="s">
        <v>42</v>
      </c>
      <c r="D15" s="51" t="s">
        <v>43</v>
      </c>
      <c r="E15" s="52" t="s">
        <v>44</v>
      </c>
      <c r="F15" s="53" t="s">
        <v>45</v>
      </c>
      <c r="G15" s="54" t="s">
        <v>46</v>
      </c>
      <c r="H15" s="55" t="s">
        <v>47</v>
      </c>
      <c r="I15" s="56" t="s">
        <v>48</v>
      </c>
      <c r="J15" s="42" t="s">
        <v>34</v>
      </c>
      <c r="K15" s="43" t="s">
        <v>35</v>
      </c>
      <c r="L15" s="44" t="s">
        <v>36</v>
      </c>
      <c r="M15" s="45" t="s">
        <v>37</v>
      </c>
      <c r="N15" s="46" t="s">
        <v>38</v>
      </c>
      <c r="O15" s="47" t="s">
        <v>39</v>
      </c>
      <c r="P15" s="48" t="s">
        <v>40</v>
      </c>
      <c r="Q15" s="49" t="s">
        <v>41</v>
      </c>
      <c r="R15" s="50" t="s">
        <v>42</v>
      </c>
      <c r="S15" s="51" t="s">
        <v>43</v>
      </c>
      <c r="T15" s="52" t="s">
        <v>44</v>
      </c>
      <c r="U15" s="53" t="s">
        <v>45</v>
      </c>
      <c r="V15" s="54" t="s">
        <v>46</v>
      </c>
      <c r="W15" s="55" t="s">
        <v>47</v>
      </c>
      <c r="X15" s="56" t="s">
        <v>48</v>
      </c>
      <c r="Y15" s="42" t="s">
        <v>34</v>
      </c>
      <c r="Z15" s="43" t="s">
        <v>35</v>
      </c>
      <c r="AA15" s="44" t="s">
        <v>36</v>
      </c>
      <c r="AB15" s="45" t="s">
        <v>37</v>
      </c>
      <c r="AC15" s="46" t="s">
        <v>38</v>
      </c>
      <c r="AD15" s="47" t="s">
        <v>39</v>
      </c>
      <c r="AE15" s="48" t="s">
        <v>40</v>
      </c>
      <c r="AF15" s="49" t="s">
        <v>41</v>
      </c>
      <c r="AG15" s="50" t="s">
        <v>42</v>
      </c>
      <c r="AH15" s="51" t="s">
        <v>43</v>
      </c>
      <c r="AI15" s="52" t="s">
        <v>44</v>
      </c>
      <c r="AJ15" s="53" t="s">
        <v>45</v>
      </c>
      <c r="AK15" s="54" t="s">
        <v>46</v>
      </c>
      <c r="AL15" s="55" t="s">
        <v>47</v>
      </c>
      <c r="AM15" s="56" t="s">
        <v>48</v>
      </c>
      <c r="AN15" s="42" t="s">
        <v>34</v>
      </c>
      <c r="AO15" s="43" t="s">
        <v>35</v>
      </c>
      <c r="AP15" s="44" t="s">
        <v>36</v>
      </c>
      <c r="AQ15" s="45" t="s">
        <v>37</v>
      </c>
      <c r="AR15" s="46" t="s">
        <v>38</v>
      </c>
      <c r="AS15" s="47" t="s">
        <v>39</v>
      </c>
      <c r="AT15" s="48" t="s">
        <v>40</v>
      </c>
      <c r="AU15" s="49" t="s">
        <v>41</v>
      </c>
      <c r="AV15" s="50" t="s">
        <v>42</v>
      </c>
      <c r="AW15" s="51" t="s">
        <v>43</v>
      </c>
      <c r="AX15" s="52" t="s">
        <v>44</v>
      </c>
    </row>
    <row r="16" spans="1:50" ht="15" customHeight="1" x14ac:dyDescent="0.25">
      <c r="A16" s="17">
        <v>10</v>
      </c>
      <c r="B16" s="48" t="s">
        <v>40</v>
      </c>
      <c r="C16" s="49" t="s">
        <v>41</v>
      </c>
      <c r="D16" s="50" t="s">
        <v>42</v>
      </c>
      <c r="E16" s="51" t="s">
        <v>43</v>
      </c>
      <c r="F16" s="52" t="s">
        <v>44</v>
      </c>
      <c r="G16" s="53" t="s">
        <v>45</v>
      </c>
      <c r="H16" s="54" t="s">
        <v>46</v>
      </c>
      <c r="I16" s="55" t="s">
        <v>47</v>
      </c>
      <c r="J16" s="56" t="s">
        <v>48</v>
      </c>
      <c r="K16" s="42" t="s">
        <v>34</v>
      </c>
      <c r="L16" s="43" t="s">
        <v>35</v>
      </c>
      <c r="M16" s="44" t="s">
        <v>36</v>
      </c>
      <c r="N16" s="45" t="s">
        <v>37</v>
      </c>
      <c r="O16" s="46" t="s">
        <v>38</v>
      </c>
      <c r="P16" s="47" t="s">
        <v>39</v>
      </c>
      <c r="Q16" s="48" t="s">
        <v>40</v>
      </c>
      <c r="R16" s="49" t="s">
        <v>41</v>
      </c>
      <c r="S16" s="50" t="s">
        <v>42</v>
      </c>
      <c r="T16" s="51" t="s">
        <v>43</v>
      </c>
      <c r="U16" s="52" t="s">
        <v>44</v>
      </c>
      <c r="V16" s="53" t="s">
        <v>45</v>
      </c>
      <c r="W16" s="54" t="s">
        <v>46</v>
      </c>
      <c r="X16" s="55" t="s">
        <v>47</v>
      </c>
      <c r="Y16" s="37" t="s">
        <v>49</v>
      </c>
      <c r="Z16" s="42" t="s">
        <v>34</v>
      </c>
      <c r="AA16" s="43" t="s">
        <v>35</v>
      </c>
      <c r="AB16" s="44" t="s">
        <v>36</v>
      </c>
      <c r="AC16" s="45" t="s">
        <v>37</v>
      </c>
      <c r="AD16" s="46" t="s">
        <v>38</v>
      </c>
      <c r="AE16" s="47" t="s">
        <v>39</v>
      </c>
      <c r="AF16" s="48" t="s">
        <v>40</v>
      </c>
      <c r="AG16" s="49" t="s">
        <v>41</v>
      </c>
      <c r="AH16" s="50" t="s">
        <v>42</v>
      </c>
      <c r="AI16" s="51" t="s">
        <v>43</v>
      </c>
      <c r="AJ16" s="52" t="s">
        <v>44</v>
      </c>
      <c r="AK16" s="53" t="s">
        <v>45</v>
      </c>
      <c r="AL16" s="54" t="s">
        <v>46</v>
      </c>
      <c r="AM16" s="55" t="s">
        <v>47</v>
      </c>
      <c r="AN16" s="56" t="s">
        <v>48</v>
      </c>
      <c r="AO16" s="37" t="s">
        <v>49</v>
      </c>
      <c r="AP16" s="43" t="s">
        <v>35</v>
      </c>
      <c r="AQ16" s="44" t="s">
        <v>36</v>
      </c>
      <c r="AR16" s="45" t="s">
        <v>37</v>
      </c>
      <c r="AS16" s="46" t="s">
        <v>38</v>
      </c>
      <c r="AT16" s="47" t="s">
        <v>39</v>
      </c>
      <c r="AU16" s="48" t="s">
        <v>40</v>
      </c>
      <c r="AV16" s="49" t="s">
        <v>41</v>
      </c>
      <c r="AW16" s="50" t="s">
        <v>42</v>
      </c>
      <c r="AX16" s="51" t="s">
        <v>43</v>
      </c>
    </row>
    <row r="17" spans="1:50" ht="15" customHeight="1" x14ac:dyDescent="0.25">
      <c r="A17" s="17">
        <v>11</v>
      </c>
      <c r="B17" s="47" t="s">
        <v>39</v>
      </c>
      <c r="C17" s="48" t="s">
        <v>40</v>
      </c>
      <c r="D17" s="49" t="s">
        <v>41</v>
      </c>
      <c r="E17" s="50" t="s">
        <v>42</v>
      </c>
      <c r="F17" s="51" t="s">
        <v>43</v>
      </c>
      <c r="G17" s="52" t="s">
        <v>44</v>
      </c>
      <c r="H17" s="53" t="s">
        <v>45</v>
      </c>
      <c r="I17" s="54" t="s">
        <v>46</v>
      </c>
      <c r="J17" s="55" t="s">
        <v>47</v>
      </c>
      <c r="K17" s="56" t="s">
        <v>48</v>
      </c>
      <c r="L17" s="42" t="s">
        <v>34</v>
      </c>
      <c r="M17" s="43" t="s">
        <v>35</v>
      </c>
      <c r="N17" s="37" t="s">
        <v>49</v>
      </c>
      <c r="O17" s="45" t="s">
        <v>37</v>
      </c>
      <c r="P17" s="46" t="s">
        <v>38</v>
      </c>
      <c r="Q17" s="47" t="s">
        <v>39</v>
      </c>
      <c r="R17" s="48" t="s">
        <v>40</v>
      </c>
      <c r="S17" s="49" t="s">
        <v>41</v>
      </c>
      <c r="T17" s="50" t="s">
        <v>42</v>
      </c>
      <c r="U17" s="51" t="s">
        <v>43</v>
      </c>
      <c r="V17" s="52" t="s">
        <v>44</v>
      </c>
      <c r="W17" s="53" t="s">
        <v>45</v>
      </c>
      <c r="X17" s="54" t="s">
        <v>46</v>
      </c>
      <c r="Y17" s="55" t="s">
        <v>47</v>
      </c>
      <c r="Z17" s="56" t="s">
        <v>48</v>
      </c>
      <c r="AA17" s="42" t="s">
        <v>34</v>
      </c>
      <c r="AB17" s="43" t="s">
        <v>35</v>
      </c>
      <c r="AC17" s="44" t="s">
        <v>36</v>
      </c>
      <c r="AD17" s="45" t="s">
        <v>37</v>
      </c>
      <c r="AE17" s="46" t="s">
        <v>38</v>
      </c>
      <c r="AF17" s="47" t="s">
        <v>39</v>
      </c>
      <c r="AG17" s="48" t="s">
        <v>40</v>
      </c>
      <c r="AH17" s="49" t="s">
        <v>41</v>
      </c>
      <c r="AI17" s="50" t="s">
        <v>42</v>
      </c>
      <c r="AJ17" s="51" t="s">
        <v>43</v>
      </c>
      <c r="AK17" s="52" t="s">
        <v>44</v>
      </c>
      <c r="AL17" s="53" t="s">
        <v>45</v>
      </c>
      <c r="AM17" s="54" t="s">
        <v>46</v>
      </c>
      <c r="AN17" s="55" t="s">
        <v>47</v>
      </c>
      <c r="AO17" s="56" t="s">
        <v>48</v>
      </c>
      <c r="AP17" s="42" t="s">
        <v>34</v>
      </c>
      <c r="AQ17" s="43" t="s">
        <v>35</v>
      </c>
      <c r="AR17" s="44" t="s">
        <v>36</v>
      </c>
      <c r="AS17" s="45" t="s">
        <v>37</v>
      </c>
      <c r="AT17" s="46" t="s">
        <v>38</v>
      </c>
      <c r="AU17" s="47" t="s">
        <v>39</v>
      </c>
      <c r="AV17" s="48" t="s">
        <v>40</v>
      </c>
      <c r="AW17" s="49" t="s">
        <v>41</v>
      </c>
      <c r="AX17" s="50" t="s">
        <v>42</v>
      </c>
    </row>
    <row r="18" spans="1:50" ht="15" customHeight="1" x14ac:dyDescent="0.25">
      <c r="A18" s="17">
        <v>12</v>
      </c>
      <c r="B18" s="46" t="s">
        <v>38</v>
      </c>
      <c r="C18" s="47" t="s">
        <v>39</v>
      </c>
      <c r="D18" s="48" t="s">
        <v>40</v>
      </c>
      <c r="E18" s="49" t="s">
        <v>41</v>
      </c>
      <c r="F18" s="50" t="s">
        <v>42</v>
      </c>
      <c r="G18" s="51" t="s">
        <v>43</v>
      </c>
      <c r="H18" s="52" t="s">
        <v>44</v>
      </c>
      <c r="I18" s="53" t="s">
        <v>45</v>
      </c>
      <c r="J18" s="54" t="s">
        <v>46</v>
      </c>
      <c r="K18" s="55" t="s">
        <v>47</v>
      </c>
      <c r="L18" s="56" t="s">
        <v>48</v>
      </c>
      <c r="M18" s="42" t="s">
        <v>34</v>
      </c>
      <c r="N18" s="43" t="s">
        <v>35</v>
      </c>
      <c r="O18" s="44" t="s">
        <v>36</v>
      </c>
      <c r="P18" s="45" t="s">
        <v>37</v>
      </c>
      <c r="Q18" s="46" t="s">
        <v>38</v>
      </c>
      <c r="R18" s="47" t="s">
        <v>39</v>
      </c>
      <c r="S18" s="48" t="s">
        <v>40</v>
      </c>
      <c r="T18" s="49" t="s">
        <v>41</v>
      </c>
      <c r="U18" s="50" t="s">
        <v>42</v>
      </c>
      <c r="V18" s="51" t="s">
        <v>43</v>
      </c>
      <c r="W18" s="52" t="s">
        <v>44</v>
      </c>
      <c r="X18" s="53" t="s">
        <v>45</v>
      </c>
      <c r="Y18" s="54" t="s">
        <v>46</v>
      </c>
      <c r="Z18" s="55" t="s">
        <v>47</v>
      </c>
      <c r="AA18" s="56" t="s">
        <v>48</v>
      </c>
      <c r="AB18" s="42" t="s">
        <v>34</v>
      </c>
      <c r="AC18" s="37" t="s">
        <v>49</v>
      </c>
      <c r="AD18" s="44" t="s">
        <v>36</v>
      </c>
      <c r="AE18" s="45" t="s">
        <v>37</v>
      </c>
      <c r="AF18" s="46" t="s">
        <v>38</v>
      </c>
      <c r="AG18" s="47" t="s">
        <v>39</v>
      </c>
      <c r="AH18" s="48" t="s">
        <v>40</v>
      </c>
      <c r="AI18" s="49" t="s">
        <v>41</v>
      </c>
      <c r="AJ18" s="50" t="s">
        <v>42</v>
      </c>
      <c r="AK18" s="51" t="s">
        <v>43</v>
      </c>
      <c r="AL18" s="52" t="s">
        <v>44</v>
      </c>
      <c r="AM18" s="53" t="s">
        <v>45</v>
      </c>
      <c r="AN18" s="54" t="s">
        <v>46</v>
      </c>
      <c r="AO18" s="55" t="s">
        <v>47</v>
      </c>
      <c r="AP18" s="56" t="s">
        <v>48</v>
      </c>
      <c r="AQ18" s="42" t="s">
        <v>34</v>
      </c>
      <c r="AR18" s="43" t="s">
        <v>35</v>
      </c>
      <c r="AS18" s="44" t="s">
        <v>36</v>
      </c>
      <c r="AT18" s="45" t="s">
        <v>37</v>
      </c>
      <c r="AU18" s="46" t="s">
        <v>38</v>
      </c>
      <c r="AV18" s="47" t="s">
        <v>39</v>
      </c>
      <c r="AW18" s="48" t="s">
        <v>40</v>
      </c>
      <c r="AX18" s="49" t="s">
        <v>41</v>
      </c>
    </row>
    <row r="19" spans="1:50" ht="15" customHeight="1" x14ac:dyDescent="0.25">
      <c r="A19" s="17">
        <v>13</v>
      </c>
      <c r="B19" s="45" t="s">
        <v>37</v>
      </c>
      <c r="C19" s="46" t="s">
        <v>38</v>
      </c>
      <c r="D19" s="47" t="s">
        <v>39</v>
      </c>
      <c r="E19" s="48" t="s">
        <v>40</v>
      </c>
      <c r="F19" s="49" t="s">
        <v>41</v>
      </c>
      <c r="G19" s="50" t="s">
        <v>42</v>
      </c>
      <c r="H19" s="51" t="s">
        <v>43</v>
      </c>
      <c r="I19" s="52" t="s">
        <v>44</v>
      </c>
      <c r="J19" s="53" t="s">
        <v>45</v>
      </c>
      <c r="K19" s="54" t="s">
        <v>46</v>
      </c>
      <c r="L19" s="55" t="s">
        <v>47</v>
      </c>
      <c r="M19" s="56" t="s">
        <v>48</v>
      </c>
      <c r="N19" s="42" t="s">
        <v>34</v>
      </c>
      <c r="O19" s="43" t="s">
        <v>35</v>
      </c>
      <c r="P19" s="44" t="s">
        <v>36</v>
      </c>
      <c r="Q19" s="45" t="s">
        <v>37</v>
      </c>
      <c r="R19" s="46" t="s">
        <v>38</v>
      </c>
      <c r="S19" s="47" t="s">
        <v>39</v>
      </c>
      <c r="T19" s="48" t="s">
        <v>40</v>
      </c>
      <c r="U19" s="49" t="s">
        <v>41</v>
      </c>
      <c r="V19" s="50" t="s">
        <v>42</v>
      </c>
      <c r="W19" s="51" t="s">
        <v>43</v>
      </c>
      <c r="X19" s="52" t="s">
        <v>44</v>
      </c>
      <c r="Y19" s="53" t="s">
        <v>45</v>
      </c>
      <c r="Z19" s="54" t="s">
        <v>46</v>
      </c>
      <c r="AA19" s="55" t="s">
        <v>47</v>
      </c>
      <c r="AB19" s="56" t="s">
        <v>48</v>
      </c>
      <c r="AC19" s="42" t="s">
        <v>34</v>
      </c>
      <c r="AD19" s="43" t="s">
        <v>35</v>
      </c>
      <c r="AE19" s="44" t="s">
        <v>36</v>
      </c>
      <c r="AF19" s="45" t="s">
        <v>37</v>
      </c>
      <c r="AG19" s="46" t="s">
        <v>38</v>
      </c>
      <c r="AH19" s="47" t="s">
        <v>39</v>
      </c>
      <c r="AI19" s="48" t="s">
        <v>40</v>
      </c>
      <c r="AJ19" s="49" t="s">
        <v>41</v>
      </c>
      <c r="AK19" s="50" t="s">
        <v>42</v>
      </c>
      <c r="AL19" s="51" t="s">
        <v>43</v>
      </c>
      <c r="AM19" s="52" t="s">
        <v>44</v>
      </c>
      <c r="AN19" s="53" t="s">
        <v>45</v>
      </c>
      <c r="AO19" s="54" t="s">
        <v>46</v>
      </c>
      <c r="AP19" s="55" t="s">
        <v>47</v>
      </c>
      <c r="AQ19" s="56" t="s">
        <v>48</v>
      </c>
      <c r="AR19" s="42" t="s">
        <v>34</v>
      </c>
      <c r="AS19" s="43" t="s">
        <v>35</v>
      </c>
      <c r="AT19" s="44" t="s">
        <v>36</v>
      </c>
      <c r="AU19" s="45" t="s">
        <v>37</v>
      </c>
      <c r="AV19" s="46" t="s">
        <v>38</v>
      </c>
      <c r="AW19" s="47" t="s">
        <v>39</v>
      </c>
      <c r="AX19" s="48" t="s">
        <v>40</v>
      </c>
    </row>
    <row r="20" spans="1:50" ht="15" customHeight="1" x14ac:dyDescent="0.25">
      <c r="A20" s="17">
        <v>14</v>
      </c>
      <c r="B20" s="44" t="s">
        <v>36</v>
      </c>
      <c r="C20" s="45" t="s">
        <v>37</v>
      </c>
      <c r="D20" s="46" t="s">
        <v>38</v>
      </c>
      <c r="E20" s="47" t="s">
        <v>39</v>
      </c>
      <c r="F20" s="48" t="s">
        <v>40</v>
      </c>
      <c r="G20" s="49" t="s">
        <v>41</v>
      </c>
      <c r="H20" s="50" t="s">
        <v>42</v>
      </c>
      <c r="I20" s="51" t="s">
        <v>43</v>
      </c>
      <c r="J20" s="52" t="s">
        <v>44</v>
      </c>
      <c r="K20" s="53" t="s">
        <v>45</v>
      </c>
      <c r="L20" s="54" t="s">
        <v>46</v>
      </c>
      <c r="M20" s="55" t="s">
        <v>47</v>
      </c>
      <c r="N20" s="56" t="s">
        <v>48</v>
      </c>
      <c r="O20" s="42" t="s">
        <v>34</v>
      </c>
      <c r="P20" s="43" t="s">
        <v>35</v>
      </c>
      <c r="Q20" s="44" t="s">
        <v>36</v>
      </c>
      <c r="R20" s="45" t="s">
        <v>37</v>
      </c>
      <c r="S20" s="46" t="s">
        <v>38</v>
      </c>
      <c r="T20" s="47" t="s">
        <v>39</v>
      </c>
      <c r="U20" s="48" t="s">
        <v>40</v>
      </c>
      <c r="V20" s="49" t="s">
        <v>41</v>
      </c>
      <c r="W20" s="50" t="s">
        <v>42</v>
      </c>
      <c r="X20" s="51" t="s">
        <v>43</v>
      </c>
      <c r="Y20" s="52" t="s">
        <v>44</v>
      </c>
      <c r="Z20" s="53" t="s">
        <v>45</v>
      </c>
      <c r="AA20" s="54" t="s">
        <v>46</v>
      </c>
      <c r="AB20" s="55" t="s">
        <v>47</v>
      </c>
      <c r="AC20" s="56" t="s">
        <v>48</v>
      </c>
      <c r="AD20" s="42" t="s">
        <v>34</v>
      </c>
      <c r="AE20" s="43" t="s">
        <v>35</v>
      </c>
      <c r="AF20" s="44" t="s">
        <v>36</v>
      </c>
      <c r="AG20" s="45" t="s">
        <v>37</v>
      </c>
      <c r="AH20" s="46" t="s">
        <v>38</v>
      </c>
      <c r="AI20" s="47" t="s">
        <v>39</v>
      </c>
      <c r="AJ20" s="48" t="s">
        <v>40</v>
      </c>
      <c r="AK20" s="49" t="s">
        <v>41</v>
      </c>
      <c r="AL20" s="50" t="s">
        <v>42</v>
      </c>
      <c r="AM20" s="51" t="s">
        <v>43</v>
      </c>
      <c r="AN20" s="52" t="s">
        <v>44</v>
      </c>
      <c r="AO20" s="53" t="s">
        <v>45</v>
      </c>
      <c r="AP20" s="54" t="s">
        <v>46</v>
      </c>
      <c r="AQ20" s="55" t="s">
        <v>47</v>
      </c>
      <c r="AR20" s="56" t="s">
        <v>48</v>
      </c>
      <c r="AS20" s="37" t="s">
        <v>49</v>
      </c>
      <c r="AT20" s="43" t="s">
        <v>35</v>
      </c>
      <c r="AU20" s="44" t="s">
        <v>36</v>
      </c>
      <c r="AV20" s="45" t="s">
        <v>37</v>
      </c>
      <c r="AW20" s="46" t="s">
        <v>38</v>
      </c>
      <c r="AX20" s="47" t="s">
        <v>39</v>
      </c>
    </row>
    <row r="21" spans="1:50" ht="15" customHeight="1" x14ac:dyDescent="0.25">
      <c r="A21" s="17">
        <v>15</v>
      </c>
      <c r="B21" s="43" t="s">
        <v>35</v>
      </c>
      <c r="C21" s="44" t="s">
        <v>36</v>
      </c>
      <c r="D21" s="45" t="s">
        <v>37</v>
      </c>
      <c r="E21" s="46" t="s">
        <v>38</v>
      </c>
      <c r="F21" s="47" t="s">
        <v>39</v>
      </c>
      <c r="G21" s="48" t="s">
        <v>40</v>
      </c>
      <c r="H21" s="49" t="s">
        <v>41</v>
      </c>
      <c r="I21" s="50" t="s">
        <v>42</v>
      </c>
      <c r="J21" s="51" t="s">
        <v>43</v>
      </c>
      <c r="K21" s="52" t="s">
        <v>44</v>
      </c>
      <c r="L21" s="53" t="s">
        <v>45</v>
      </c>
      <c r="M21" s="54" t="s">
        <v>46</v>
      </c>
      <c r="N21" s="55" t="s">
        <v>47</v>
      </c>
      <c r="O21" s="56" t="s">
        <v>48</v>
      </c>
      <c r="P21" s="42" t="s">
        <v>34</v>
      </c>
      <c r="Q21" s="43" t="s">
        <v>35</v>
      </c>
      <c r="R21" s="44" t="s">
        <v>36</v>
      </c>
      <c r="S21" s="45" t="s">
        <v>37</v>
      </c>
      <c r="T21" s="46" t="s">
        <v>38</v>
      </c>
      <c r="U21" s="47" t="s">
        <v>39</v>
      </c>
      <c r="V21" s="48" t="s">
        <v>40</v>
      </c>
      <c r="W21" s="49" t="s">
        <v>41</v>
      </c>
      <c r="X21" s="50" t="s">
        <v>42</v>
      </c>
      <c r="Y21" s="51" t="s">
        <v>43</v>
      </c>
      <c r="Z21" s="52" t="s">
        <v>44</v>
      </c>
      <c r="AA21" s="53" t="s">
        <v>45</v>
      </c>
      <c r="AB21" s="54" t="s">
        <v>46</v>
      </c>
      <c r="AC21" s="55" t="s">
        <v>47</v>
      </c>
      <c r="AD21" s="56" t="s">
        <v>48</v>
      </c>
      <c r="AE21" s="42" t="s">
        <v>34</v>
      </c>
      <c r="AF21" s="37" t="s">
        <v>49</v>
      </c>
      <c r="AG21" s="44" t="s">
        <v>36</v>
      </c>
      <c r="AH21" s="45" t="s">
        <v>37</v>
      </c>
      <c r="AI21" s="46" t="s">
        <v>38</v>
      </c>
      <c r="AJ21" s="47" t="s">
        <v>39</v>
      </c>
      <c r="AK21" s="48" t="s">
        <v>40</v>
      </c>
      <c r="AL21" s="49" t="s">
        <v>41</v>
      </c>
      <c r="AM21" s="50" t="s">
        <v>42</v>
      </c>
      <c r="AN21" s="51" t="s">
        <v>43</v>
      </c>
      <c r="AO21" s="52" t="s">
        <v>44</v>
      </c>
      <c r="AP21" s="53" t="s">
        <v>45</v>
      </c>
      <c r="AQ21" s="54" t="s">
        <v>46</v>
      </c>
      <c r="AR21" s="55" t="s">
        <v>47</v>
      </c>
      <c r="AS21" s="56" t="s">
        <v>48</v>
      </c>
      <c r="AT21" s="42" t="s">
        <v>34</v>
      </c>
      <c r="AU21" s="43" t="s">
        <v>35</v>
      </c>
      <c r="AV21" s="44" t="s">
        <v>36</v>
      </c>
      <c r="AW21" s="45" t="s">
        <v>37</v>
      </c>
      <c r="AX21" s="46" t="s">
        <v>38</v>
      </c>
    </row>
    <row r="22" spans="1:50" ht="15" customHeight="1" x14ac:dyDescent="0.25">
      <c r="A22" s="17">
        <v>16</v>
      </c>
      <c r="B22" s="42" t="s">
        <v>34</v>
      </c>
      <c r="C22" s="43" t="s">
        <v>35</v>
      </c>
      <c r="D22" s="44" t="s">
        <v>36</v>
      </c>
      <c r="E22" s="45" t="s">
        <v>37</v>
      </c>
      <c r="F22" s="46" t="s">
        <v>38</v>
      </c>
      <c r="G22" s="47" t="s">
        <v>39</v>
      </c>
      <c r="H22" s="48" t="s">
        <v>40</v>
      </c>
      <c r="I22" s="49" t="s">
        <v>41</v>
      </c>
      <c r="J22" s="50" t="s">
        <v>42</v>
      </c>
      <c r="K22" s="51" t="s">
        <v>43</v>
      </c>
      <c r="L22" s="52" t="s">
        <v>44</v>
      </c>
      <c r="M22" s="53" t="s">
        <v>45</v>
      </c>
      <c r="N22" s="54" t="s">
        <v>46</v>
      </c>
      <c r="O22" s="55" t="s">
        <v>47</v>
      </c>
      <c r="P22" s="56" t="s">
        <v>48</v>
      </c>
      <c r="Q22" s="42" t="s">
        <v>34</v>
      </c>
      <c r="R22" s="43" t="s">
        <v>35</v>
      </c>
      <c r="S22" s="44" t="s">
        <v>36</v>
      </c>
      <c r="T22" s="45" t="s">
        <v>37</v>
      </c>
      <c r="U22" s="46" t="s">
        <v>38</v>
      </c>
      <c r="V22" s="47" t="s">
        <v>39</v>
      </c>
      <c r="W22" s="48" t="s">
        <v>40</v>
      </c>
      <c r="X22" s="49" t="s">
        <v>41</v>
      </c>
      <c r="Y22" s="50" t="s">
        <v>42</v>
      </c>
      <c r="Z22" s="51" t="s">
        <v>43</v>
      </c>
      <c r="AA22" s="52" t="s">
        <v>44</v>
      </c>
      <c r="AB22" s="53" t="s">
        <v>45</v>
      </c>
      <c r="AC22" s="54" t="s">
        <v>46</v>
      </c>
      <c r="AD22" s="55" t="s">
        <v>47</v>
      </c>
      <c r="AE22" s="56" t="s">
        <v>48</v>
      </c>
      <c r="AF22" s="42" t="s">
        <v>34</v>
      </c>
      <c r="AG22" s="43" t="s">
        <v>35</v>
      </c>
      <c r="AH22" s="44" t="s">
        <v>36</v>
      </c>
      <c r="AI22" s="45" t="s">
        <v>37</v>
      </c>
      <c r="AJ22" s="46" t="s">
        <v>38</v>
      </c>
      <c r="AK22" s="47" t="s">
        <v>39</v>
      </c>
      <c r="AL22" s="48" t="s">
        <v>40</v>
      </c>
      <c r="AM22" s="49" t="s">
        <v>41</v>
      </c>
      <c r="AN22" s="50" t="s">
        <v>42</v>
      </c>
      <c r="AO22" s="51" t="s">
        <v>43</v>
      </c>
      <c r="AP22" s="52" t="s">
        <v>44</v>
      </c>
      <c r="AQ22" s="53" t="s">
        <v>45</v>
      </c>
      <c r="AR22" s="54" t="s">
        <v>46</v>
      </c>
      <c r="AS22" s="55" t="s">
        <v>47</v>
      </c>
      <c r="AT22" s="56" t="s">
        <v>48</v>
      </c>
      <c r="AU22" s="42" t="s">
        <v>34</v>
      </c>
      <c r="AV22" s="43" t="s">
        <v>35</v>
      </c>
      <c r="AW22" s="44" t="s">
        <v>36</v>
      </c>
      <c r="AX22" s="45" t="s">
        <v>37</v>
      </c>
    </row>
    <row r="23" spans="1:50" ht="15" customHeight="1" x14ac:dyDescent="0.25">
      <c r="A23" s="17">
        <v>17</v>
      </c>
      <c r="B23" s="56" t="s">
        <v>48</v>
      </c>
      <c r="C23" s="42" t="s">
        <v>34</v>
      </c>
      <c r="D23" s="43" t="s">
        <v>35</v>
      </c>
      <c r="E23" s="44" t="s">
        <v>36</v>
      </c>
      <c r="F23" s="45" t="s">
        <v>37</v>
      </c>
      <c r="G23" s="46" t="s">
        <v>38</v>
      </c>
      <c r="H23" s="47" t="s">
        <v>39</v>
      </c>
      <c r="I23" s="48" t="s">
        <v>40</v>
      </c>
      <c r="J23" s="49" t="s">
        <v>41</v>
      </c>
      <c r="K23" s="50" t="s">
        <v>42</v>
      </c>
      <c r="L23" s="51" t="s">
        <v>43</v>
      </c>
      <c r="M23" s="52" t="s">
        <v>44</v>
      </c>
      <c r="N23" s="53" t="s">
        <v>45</v>
      </c>
      <c r="O23" s="54" t="s">
        <v>46</v>
      </c>
      <c r="P23" s="55" t="s">
        <v>47</v>
      </c>
      <c r="Q23" s="56" t="s">
        <v>48</v>
      </c>
      <c r="R23" s="42" t="s">
        <v>34</v>
      </c>
      <c r="S23" s="43" t="s">
        <v>35</v>
      </c>
      <c r="T23" s="44" t="s">
        <v>36</v>
      </c>
      <c r="U23" s="45" t="s">
        <v>37</v>
      </c>
      <c r="V23" s="46" t="s">
        <v>38</v>
      </c>
      <c r="W23" s="47" t="s">
        <v>39</v>
      </c>
      <c r="X23" s="48" t="s">
        <v>40</v>
      </c>
      <c r="Y23" s="49" t="s">
        <v>41</v>
      </c>
      <c r="Z23" s="50" t="s">
        <v>42</v>
      </c>
      <c r="AA23" s="51" t="s">
        <v>43</v>
      </c>
      <c r="AB23" s="52" t="s">
        <v>44</v>
      </c>
      <c r="AC23" s="53" t="s">
        <v>45</v>
      </c>
      <c r="AD23" s="54" t="s">
        <v>46</v>
      </c>
      <c r="AE23" s="55" t="s">
        <v>47</v>
      </c>
      <c r="AF23" s="56" t="s">
        <v>48</v>
      </c>
      <c r="AG23" s="42" t="s">
        <v>34</v>
      </c>
      <c r="AH23" s="43" t="s">
        <v>35</v>
      </c>
      <c r="AI23" s="44" t="s">
        <v>36</v>
      </c>
      <c r="AJ23" s="45" t="s">
        <v>37</v>
      </c>
      <c r="AK23" s="46" t="s">
        <v>38</v>
      </c>
      <c r="AL23" s="47" t="s">
        <v>39</v>
      </c>
      <c r="AM23" s="48" t="s">
        <v>40</v>
      </c>
      <c r="AN23" s="49" t="s">
        <v>41</v>
      </c>
      <c r="AO23" s="50" t="s">
        <v>42</v>
      </c>
      <c r="AP23" s="51" t="s">
        <v>43</v>
      </c>
      <c r="AQ23" s="52" t="s">
        <v>44</v>
      </c>
      <c r="AR23" s="53" t="s">
        <v>45</v>
      </c>
      <c r="AS23" s="54" t="s">
        <v>46</v>
      </c>
      <c r="AT23" s="55" t="s">
        <v>47</v>
      </c>
      <c r="AU23" s="56" t="s">
        <v>48</v>
      </c>
      <c r="AV23" s="42" t="s">
        <v>34</v>
      </c>
      <c r="AW23" s="43" t="s">
        <v>35</v>
      </c>
      <c r="AX23" s="44" t="s">
        <v>36</v>
      </c>
    </row>
    <row r="24" spans="1:50" ht="15" customHeight="1" x14ac:dyDescent="0.25">
      <c r="A24" s="17">
        <v>18</v>
      </c>
      <c r="B24" s="55" t="s">
        <v>47</v>
      </c>
      <c r="C24" s="56" t="s">
        <v>48</v>
      </c>
      <c r="D24" s="42" t="s">
        <v>34</v>
      </c>
      <c r="E24" s="43" t="s">
        <v>35</v>
      </c>
      <c r="F24" s="44" t="s">
        <v>36</v>
      </c>
      <c r="G24" s="45" t="s">
        <v>37</v>
      </c>
      <c r="H24" s="46" t="s">
        <v>38</v>
      </c>
      <c r="I24" s="47" t="s">
        <v>39</v>
      </c>
      <c r="J24" s="48" t="s">
        <v>40</v>
      </c>
      <c r="K24" s="49" t="s">
        <v>41</v>
      </c>
      <c r="L24" s="50" t="s">
        <v>42</v>
      </c>
      <c r="M24" s="51" t="s">
        <v>43</v>
      </c>
      <c r="N24" s="52" t="s">
        <v>44</v>
      </c>
      <c r="O24" s="53" t="s">
        <v>45</v>
      </c>
      <c r="P24" s="54" t="s">
        <v>46</v>
      </c>
      <c r="Q24" s="55" t="s">
        <v>47</v>
      </c>
      <c r="R24" s="56" t="s">
        <v>48</v>
      </c>
      <c r="S24" s="42" t="s">
        <v>34</v>
      </c>
      <c r="T24" s="43" t="s">
        <v>35</v>
      </c>
      <c r="U24" s="44" t="s">
        <v>36</v>
      </c>
      <c r="V24" s="45" t="s">
        <v>37</v>
      </c>
      <c r="W24" s="46" t="s">
        <v>38</v>
      </c>
      <c r="X24" s="47" t="s">
        <v>39</v>
      </c>
      <c r="Y24" s="48" t="s">
        <v>40</v>
      </c>
      <c r="Z24" s="49" t="s">
        <v>41</v>
      </c>
      <c r="AA24" s="50" t="s">
        <v>42</v>
      </c>
      <c r="AB24" s="51" t="s">
        <v>43</v>
      </c>
      <c r="AC24" s="52" t="s">
        <v>44</v>
      </c>
      <c r="AD24" s="53" t="s">
        <v>45</v>
      </c>
      <c r="AE24" s="54" t="s">
        <v>46</v>
      </c>
      <c r="AF24" s="55" t="s">
        <v>47</v>
      </c>
      <c r="AG24" s="56" t="s">
        <v>48</v>
      </c>
      <c r="AH24" s="42" t="s">
        <v>34</v>
      </c>
      <c r="AI24" s="43" t="s">
        <v>35</v>
      </c>
      <c r="AJ24" s="44" t="s">
        <v>36</v>
      </c>
      <c r="AK24" s="45" t="s">
        <v>37</v>
      </c>
      <c r="AL24" s="46" t="s">
        <v>38</v>
      </c>
      <c r="AM24" s="47" t="s">
        <v>39</v>
      </c>
      <c r="AN24" s="48" t="s">
        <v>40</v>
      </c>
      <c r="AO24" s="49" t="s">
        <v>41</v>
      </c>
      <c r="AP24" s="50" t="s">
        <v>42</v>
      </c>
      <c r="AQ24" s="51" t="s">
        <v>43</v>
      </c>
      <c r="AR24" s="52" t="s">
        <v>44</v>
      </c>
      <c r="AS24" s="53" t="s">
        <v>45</v>
      </c>
      <c r="AT24" s="54" t="s">
        <v>46</v>
      </c>
      <c r="AU24" s="55" t="s">
        <v>47</v>
      </c>
      <c r="AV24" s="56" t="s">
        <v>48</v>
      </c>
      <c r="AW24" s="42" t="s">
        <v>34</v>
      </c>
      <c r="AX24" s="43" t="s">
        <v>35</v>
      </c>
    </row>
    <row r="25" spans="1:50" ht="15" customHeight="1" x14ac:dyDescent="0.25"/>
    <row r="26" spans="1:50" ht="15" customHeight="1" x14ac:dyDescent="0.25">
      <c r="A26" s="18" t="s">
        <v>50</v>
      </c>
      <c r="B26" s="18" t="s">
        <v>51</v>
      </c>
      <c r="C26" s="18" t="s">
        <v>52</v>
      </c>
      <c r="D26" s="18" t="s">
        <v>53</v>
      </c>
      <c r="F26" s="57"/>
      <c r="G26" s="19" t="s">
        <v>54</v>
      </c>
    </row>
    <row r="27" spans="1:50" ht="15" customHeight="1" x14ac:dyDescent="0.25">
      <c r="A27" s="30" t="s">
        <v>41</v>
      </c>
      <c r="B27" s="24">
        <f>'Cálculo PEL (9 min)'!D4</f>
        <v>58</v>
      </c>
      <c r="C27" s="19">
        <f>COUNTIF($B$7:$CG$24,A27)</f>
        <v>58</v>
      </c>
      <c r="D27" s="25">
        <f>C27-B27</f>
        <v>0</v>
      </c>
      <c r="F27" s="19">
        <v>1</v>
      </c>
      <c r="G27" s="58" t="s">
        <v>34</v>
      </c>
    </row>
    <row r="28" spans="1:50" ht="15" customHeight="1" x14ac:dyDescent="0.25">
      <c r="A28" s="31" t="s">
        <v>37</v>
      </c>
      <c r="B28" s="24">
        <f>'Cálculo PEL (9 min)'!D5</f>
        <v>58</v>
      </c>
      <c r="C28" s="19">
        <f t="shared" ref="C28:C42" si="0">COUNTIF($B$7:$CG$24,A28)</f>
        <v>58</v>
      </c>
      <c r="D28" s="25">
        <f t="shared" ref="D28:D42" si="1">C28-B28</f>
        <v>0</v>
      </c>
      <c r="F28" s="19">
        <v>2</v>
      </c>
      <c r="G28" s="59" t="s">
        <v>48</v>
      </c>
    </row>
    <row r="29" spans="1:50" ht="15" customHeight="1" x14ac:dyDescent="0.25">
      <c r="A29" s="32" t="s">
        <v>38</v>
      </c>
      <c r="B29" s="24">
        <f>'Cálculo PEL (9 min)'!D6</f>
        <v>58</v>
      </c>
      <c r="C29" s="19">
        <f t="shared" si="0"/>
        <v>58</v>
      </c>
      <c r="D29" s="25">
        <f t="shared" si="1"/>
        <v>0</v>
      </c>
      <c r="F29" s="19">
        <v>3</v>
      </c>
      <c r="G29" s="60" t="s">
        <v>47</v>
      </c>
    </row>
    <row r="30" spans="1:50" ht="15" customHeight="1" x14ac:dyDescent="0.25">
      <c r="A30" s="33" t="s">
        <v>44</v>
      </c>
      <c r="B30" s="24">
        <f>'Cálculo PEL (9 min)'!D7</f>
        <v>58</v>
      </c>
      <c r="C30" s="19">
        <f t="shared" si="0"/>
        <v>58</v>
      </c>
      <c r="D30" s="25">
        <f t="shared" si="1"/>
        <v>0</v>
      </c>
      <c r="F30" s="19">
        <v>4</v>
      </c>
      <c r="G30" s="61" t="s">
        <v>46</v>
      </c>
    </row>
    <row r="31" spans="1:50" ht="15" customHeight="1" x14ac:dyDescent="0.25">
      <c r="A31" s="34" t="s">
        <v>40</v>
      </c>
      <c r="B31" s="24">
        <f>'Cálculo PEL (9 min)'!D8</f>
        <v>58</v>
      </c>
      <c r="C31" s="19">
        <f t="shared" si="0"/>
        <v>58</v>
      </c>
      <c r="D31" s="25">
        <f t="shared" si="1"/>
        <v>0</v>
      </c>
      <c r="F31" s="19">
        <v>5</v>
      </c>
      <c r="G31" s="62" t="s">
        <v>45</v>
      </c>
    </row>
    <row r="32" spans="1:50" ht="15" customHeight="1" x14ac:dyDescent="0.25">
      <c r="A32" s="35" t="s">
        <v>35</v>
      </c>
      <c r="B32" s="24">
        <f>'Cálculo PEL (9 min)'!D9</f>
        <v>58</v>
      </c>
      <c r="C32" s="19">
        <f t="shared" si="0"/>
        <v>58</v>
      </c>
      <c r="D32" s="25">
        <f t="shared" si="1"/>
        <v>0</v>
      </c>
      <c r="F32" s="19">
        <v>6</v>
      </c>
      <c r="G32" s="63" t="s">
        <v>44</v>
      </c>
    </row>
    <row r="33" spans="1:7" ht="15" customHeight="1" x14ac:dyDescent="0.25">
      <c r="A33" s="36" t="s">
        <v>36</v>
      </c>
      <c r="B33" s="24">
        <f>'Cálculo PEL (9 min)'!D10</f>
        <v>58</v>
      </c>
      <c r="C33" s="19">
        <f t="shared" si="0"/>
        <v>58</v>
      </c>
      <c r="D33" s="25">
        <f t="shared" si="1"/>
        <v>0</v>
      </c>
      <c r="F33" s="19">
        <v>7</v>
      </c>
      <c r="G33" s="64" t="s">
        <v>43</v>
      </c>
    </row>
    <row r="34" spans="1:7" ht="15" customHeight="1" x14ac:dyDescent="0.25">
      <c r="A34" s="58" t="s">
        <v>34</v>
      </c>
      <c r="B34" s="24">
        <f>'Cálculo PEL (9 min)'!D11</f>
        <v>58</v>
      </c>
      <c r="C34" s="19">
        <f t="shared" si="0"/>
        <v>58</v>
      </c>
      <c r="D34" s="25">
        <f t="shared" si="1"/>
        <v>0</v>
      </c>
      <c r="F34" s="19">
        <v>8</v>
      </c>
      <c r="G34" s="65" t="s">
        <v>42</v>
      </c>
    </row>
    <row r="35" spans="1:7" ht="15" customHeight="1" x14ac:dyDescent="0.25">
      <c r="A35" s="62" t="s">
        <v>45</v>
      </c>
      <c r="B35" s="24">
        <f>'Cálculo PEL (9 min)'!D12</f>
        <v>58</v>
      </c>
      <c r="C35" s="19">
        <f t="shared" si="0"/>
        <v>58</v>
      </c>
      <c r="D35" s="25">
        <f t="shared" si="1"/>
        <v>0</v>
      </c>
      <c r="F35" s="19">
        <v>9</v>
      </c>
      <c r="G35" s="66" t="s">
        <v>41</v>
      </c>
    </row>
    <row r="36" spans="1:7" ht="15" customHeight="1" x14ac:dyDescent="0.25">
      <c r="A36" s="60" t="s">
        <v>47</v>
      </c>
      <c r="B36" s="24">
        <f>'Cálculo PEL (9 min)'!D13</f>
        <v>58</v>
      </c>
      <c r="C36" s="19">
        <f t="shared" si="0"/>
        <v>58</v>
      </c>
      <c r="D36" s="25">
        <f t="shared" si="1"/>
        <v>0</v>
      </c>
      <c r="F36" s="19">
        <v>10</v>
      </c>
      <c r="G36" s="67" t="s">
        <v>40</v>
      </c>
    </row>
    <row r="37" spans="1:7" ht="15" customHeight="1" x14ac:dyDescent="0.25">
      <c r="A37" s="61" t="s">
        <v>46</v>
      </c>
      <c r="B37" s="24">
        <f>'Cálculo PEL (9 min)'!D14</f>
        <v>58</v>
      </c>
      <c r="C37" s="19">
        <f t="shared" si="0"/>
        <v>58</v>
      </c>
      <c r="D37" s="25">
        <f t="shared" si="1"/>
        <v>0</v>
      </c>
      <c r="F37" s="19">
        <v>11</v>
      </c>
      <c r="G37" s="68" t="s">
        <v>39</v>
      </c>
    </row>
    <row r="38" spans="1:7" ht="15" customHeight="1" x14ac:dyDescent="0.25">
      <c r="A38" s="65" t="s">
        <v>42</v>
      </c>
      <c r="B38" s="24">
        <f>'Cálculo PEL (9 min)'!D15</f>
        <v>58</v>
      </c>
      <c r="C38" s="19">
        <f t="shared" si="0"/>
        <v>58</v>
      </c>
      <c r="D38" s="25">
        <f t="shared" si="1"/>
        <v>0</v>
      </c>
      <c r="F38" s="19">
        <v>12</v>
      </c>
      <c r="G38" s="69" t="s">
        <v>38</v>
      </c>
    </row>
    <row r="39" spans="1:7" ht="15" customHeight="1" x14ac:dyDescent="0.25">
      <c r="A39" s="59" t="s">
        <v>48</v>
      </c>
      <c r="B39" s="24">
        <f>'Cálculo PEL (9 min)'!D16</f>
        <v>58</v>
      </c>
      <c r="C39" s="19">
        <f t="shared" si="0"/>
        <v>58</v>
      </c>
      <c r="D39" s="25">
        <f t="shared" si="1"/>
        <v>0</v>
      </c>
      <c r="F39" s="19">
        <v>13</v>
      </c>
      <c r="G39" s="70" t="s">
        <v>37</v>
      </c>
    </row>
    <row r="40" spans="1:7" ht="15" customHeight="1" x14ac:dyDescent="0.25">
      <c r="A40" s="64" t="s">
        <v>43</v>
      </c>
      <c r="B40" s="24">
        <f>'Cálculo PEL (9 min)'!D17</f>
        <v>58</v>
      </c>
      <c r="C40" s="19">
        <f t="shared" si="0"/>
        <v>58</v>
      </c>
      <c r="D40" s="25">
        <f t="shared" si="1"/>
        <v>0</v>
      </c>
      <c r="F40" s="19">
        <v>14</v>
      </c>
      <c r="G40" s="71" t="s">
        <v>36</v>
      </c>
    </row>
    <row r="41" spans="1:7" ht="15" customHeight="1" x14ac:dyDescent="0.25">
      <c r="A41" s="68" t="s">
        <v>39</v>
      </c>
      <c r="B41" s="24">
        <f>'Cálculo PEL (9 min)'!D18</f>
        <v>58</v>
      </c>
      <c r="C41" s="19">
        <f t="shared" si="0"/>
        <v>58</v>
      </c>
      <c r="D41" s="25">
        <f t="shared" si="1"/>
        <v>0</v>
      </c>
      <c r="F41" s="19">
        <v>15</v>
      </c>
      <c r="G41" s="72" t="s">
        <v>35</v>
      </c>
    </row>
    <row r="42" spans="1:7" ht="15" customHeight="1" x14ac:dyDescent="0.25">
      <c r="A42" s="90" t="s">
        <v>55</v>
      </c>
      <c r="B42" s="24">
        <v>0</v>
      </c>
      <c r="C42" s="19">
        <f t="shared" ref="C42" si="2">COUNTIF($B$7:$CG$24,A42)</f>
        <v>0</v>
      </c>
      <c r="D42" s="25">
        <f t="shared" ref="D42" si="3">C42-B42</f>
        <v>0</v>
      </c>
      <c r="F42" s="19">
        <v>16</v>
      </c>
      <c r="G42" s="90" t="s">
        <v>55</v>
      </c>
    </row>
    <row r="43" spans="1:7" ht="15" customHeight="1" x14ac:dyDescent="0.25">
      <c r="A43" s="89" t="s">
        <v>49</v>
      </c>
      <c r="B43" s="24">
        <v>12</v>
      </c>
      <c r="C43" s="19">
        <f>COUNTIF($B$7:$CG$24,A43)</f>
        <v>12</v>
      </c>
      <c r="D43" s="25">
        <f>C43-B43</f>
        <v>0</v>
      </c>
      <c r="G43" s="27"/>
    </row>
    <row r="44" spans="1:7" ht="15" customHeight="1" x14ac:dyDescent="0.25">
      <c r="A44" s="20" t="s">
        <v>30</v>
      </c>
      <c r="B44" s="88">
        <f>SUM(B27:B43)</f>
        <v>882</v>
      </c>
      <c r="C44" s="88">
        <f>SUM(C27:C43)</f>
        <v>882</v>
      </c>
      <c r="D44" s="88">
        <f>SUM(D27:D43)</f>
        <v>0</v>
      </c>
      <c r="G44" s="27"/>
    </row>
    <row r="45" spans="1:7" ht="15" customHeight="1" x14ac:dyDescent="0.25"/>
    <row r="46" spans="1:7" ht="15" customHeight="1" x14ac:dyDescent="0.25"/>
    <row r="47" spans="1:7" ht="15" customHeight="1" x14ac:dyDescent="0.25"/>
    <row r="48" spans="1:7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0.199999999999999" customHeight="1" x14ac:dyDescent="0.25"/>
    <row r="62" ht="10.199999999999999" customHeight="1" x14ac:dyDescent="0.25"/>
    <row r="63" ht="10.199999999999999" customHeight="1" x14ac:dyDescent="0.25"/>
    <row r="64" ht="10.199999999999999" customHeight="1" x14ac:dyDescent="0.25"/>
    <row r="65" ht="10.199999999999999" customHeight="1" x14ac:dyDescent="0.25"/>
    <row r="66" ht="10.199999999999999" customHeight="1" x14ac:dyDescent="0.25"/>
    <row r="67" ht="10.199999999999999" customHeight="1" x14ac:dyDescent="0.25"/>
    <row r="68" ht="10.199999999999999" customHeight="1" x14ac:dyDescent="0.25"/>
    <row r="69" ht="10.199999999999999" customHeight="1" x14ac:dyDescent="0.25"/>
    <row r="70" ht="10.199999999999999" customHeight="1" x14ac:dyDescent="0.25"/>
    <row r="71" ht="10.199999999999999" customHeight="1" x14ac:dyDescent="0.25"/>
    <row r="72" ht="10.199999999999999" customHeight="1" x14ac:dyDescent="0.25"/>
    <row r="73" ht="10.199999999999999" customHeight="1" x14ac:dyDescent="0.25"/>
  </sheetData>
  <mergeCells count="1">
    <mergeCell ref="A4:A6"/>
  </mergeCells>
  <conditionalFormatting sqref="D27:D43">
    <cfRule type="cellIs" dxfId="0" priority="1" operator="lessThan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4B338B-95F5-456C-AABD-51B85413A5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41F59F-F493-4B1E-AFA1-EACA89B93A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046BEE-2F6D-444E-97FF-D646C56CA7E8}">
  <ds:schemaRefs>
    <ds:schemaRef ds:uri="http://schemas.microsoft.com/office/2006/metadata/properties"/>
    <ds:schemaRef ds:uri="http://schemas.microsoft.com/office/infopath/2007/PartnerControls"/>
    <ds:schemaRef ds:uri="50eb44c8-ebbf-4ed9-9871-8179e75105ba"/>
    <ds:schemaRef ds:uri="2a06eb41-2329-480f-a610-9d3a6819f0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PEL (9 min)</vt:lpstr>
      <vt:lpstr>Cálculo PEL (9 min)</vt:lpstr>
      <vt:lpstr>Modelo PEL Intercampaña 49 días</vt:lpstr>
      <vt:lpstr>'Cálculo PEL (9 min)'!Área_de_impresión</vt:lpstr>
      <vt:lpstr>'Modelo PEL Intercampaña 49 días'!Área_de_impresión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VAZQUEZ ANDRADE MARIA DE LOS ANGELES</cp:lastModifiedBy>
  <cp:revision/>
  <dcterms:created xsi:type="dcterms:W3CDTF">2009-03-16T19:55:43Z</dcterms:created>
  <dcterms:modified xsi:type="dcterms:W3CDTF">2023-10-30T11:46:16Z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